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80" windowWidth="11895" windowHeight="5985" tabRatio="658" activeTab="0"/>
  </bookViews>
  <sheets>
    <sheet name="Data" sheetId="1" r:id="rId1"/>
    <sheet name="Admission" sheetId="2" r:id="rId2"/>
    <sheet name="Hospital &amp; Ward" sheetId="3" r:id="rId3"/>
    <sheet name="Doctors" sheetId="4" r:id="rId4"/>
    <sheet name="Nurses" sheetId="5" r:id="rId5"/>
    <sheet name="Care &amp; Treatment" sheetId="6" r:id="rId6"/>
    <sheet name="Pain" sheetId="7" r:id="rId7"/>
    <sheet name="Operations" sheetId="8" r:id="rId8"/>
    <sheet name="Leaving" sheetId="9" r:id="rId9"/>
    <sheet name="Overall" sheetId="10" r:id="rId10"/>
    <sheet name="About You" sheetId="11" r:id="rId11"/>
    <sheet name="Parents &amp; Carers" sheetId="12" r:id="rId12"/>
  </sheets>
  <definedNames>
    <definedName name="_Ref30235790" localSheetId="0">'Data'!$J$2</definedName>
    <definedName name="_Ref30309450" localSheetId="0">'Data'!$CL$2</definedName>
    <definedName name="_Ref46900248" localSheetId="0">'Data'!$N$2</definedName>
    <definedName name="_Ref46900270" localSheetId="0">'Data'!$M$2</definedName>
    <definedName name="_Ref47177667" localSheetId="0">'Data'!$AO$2</definedName>
    <definedName name="_Ref47177679" localSheetId="0">'Data'!$AP$2</definedName>
    <definedName name="_Ref47177694" localSheetId="0">'Data'!$AQ$2</definedName>
    <definedName name="_Ref47177716" localSheetId="0">'Data'!$AR$2</definedName>
    <definedName name="_Ref47177745" localSheetId="0">'Data'!$AV$2</definedName>
    <definedName name="_Ref47177798" localSheetId="0">'Data'!$AW$2</definedName>
    <definedName name="OLE_LINK1" localSheetId="0">'Data'!$AA$2</definedName>
  </definedNames>
  <calcPr fullCalcOnLoad="1"/>
</workbook>
</file>

<file path=xl/sharedStrings.xml><?xml version="1.0" encoding="utf-8"?>
<sst xmlns="http://schemas.openxmlformats.org/spreadsheetml/2006/main" count="746" uniqueCount="441">
  <si>
    <r>
      <t xml:space="preserve">54. </t>
    </r>
    <r>
      <rPr>
        <sz val="11"/>
        <rFont val="Arial"/>
        <family val="2"/>
      </rPr>
      <t>During your (his/her) stay in hospital, did you (your child) have an operation?</t>
    </r>
  </si>
  <si>
    <t>It was explained by someone else</t>
  </si>
  <si>
    <t xml:space="preserve">I (my parent/guardian) did not want an explanation </t>
  </si>
  <si>
    <r>
      <t xml:space="preserve">56. </t>
    </r>
    <r>
      <rPr>
        <sz val="11"/>
        <rFont val="Arial"/>
        <family val="2"/>
      </rPr>
      <t>Before the operation, did the surgeon explain to you the patient (your child) what would be done during the operation?</t>
    </r>
  </si>
  <si>
    <t>I (my child) was not able to understand</t>
  </si>
  <si>
    <t xml:space="preserve">I did not want an explanation </t>
  </si>
  <si>
    <r>
      <t xml:space="preserve">58. </t>
    </r>
    <r>
      <rPr>
        <sz val="11"/>
        <rFont val="Arial"/>
        <family val="2"/>
      </rPr>
      <t>Before the operation, did the surgeon or any of the other doctors answer your questions in a way you could understand?</t>
    </r>
  </si>
  <si>
    <t>I did not have any questions</t>
  </si>
  <si>
    <r>
      <t xml:space="preserve">59. </t>
    </r>
    <r>
      <rPr>
        <sz val="11"/>
        <rFont val="Arial"/>
        <family val="2"/>
      </rPr>
      <t>Before the operation, did a doctor or nurse discuss your (your child's) worries or fears about the surgery or operation with you the patient (your child)?</t>
    </r>
  </si>
  <si>
    <t>I (my child) did not have any worries or fears</t>
  </si>
  <si>
    <r>
      <t xml:space="preserve">60. </t>
    </r>
    <r>
      <rPr>
        <sz val="11"/>
        <rFont val="Arial"/>
        <family val="2"/>
      </rPr>
      <t>Before the operation, did a doctor or nurse explain accurately how you (your child) would feel after surgery?</t>
    </r>
  </si>
  <si>
    <r>
      <t xml:space="preserve">61. </t>
    </r>
    <r>
      <rPr>
        <sz val="11"/>
        <rFont val="Arial"/>
        <family val="2"/>
      </rPr>
      <t>After the operation, did the surgeon or any of the other doctors explain how the operation had gone in a way you could understand?</t>
    </r>
  </si>
  <si>
    <t>Question</t>
  </si>
  <si>
    <t>Answers</t>
  </si>
  <si>
    <t>Total</t>
  </si>
  <si>
    <t>Percentage</t>
  </si>
  <si>
    <t>Missing</t>
  </si>
  <si>
    <t>Not at all organised</t>
  </si>
  <si>
    <t>Fairly organised</t>
  </si>
  <si>
    <t>Very organised</t>
  </si>
  <si>
    <t>Yes, definitely</t>
  </si>
  <si>
    <t>Yes, to some extent</t>
  </si>
  <si>
    <t>No</t>
  </si>
  <si>
    <t>Yes</t>
  </si>
  <si>
    <t>Poor</t>
  </si>
  <si>
    <t>Fair</t>
  </si>
  <si>
    <t>Good</t>
  </si>
  <si>
    <t>Very good</t>
  </si>
  <si>
    <t>Excellent</t>
  </si>
  <si>
    <t>Very clean</t>
  </si>
  <si>
    <t>Fairly clean</t>
  </si>
  <si>
    <t>Not very clean</t>
  </si>
  <si>
    <t>Not at all clean</t>
  </si>
  <si>
    <t>Too much</t>
  </si>
  <si>
    <t>The right amount</t>
  </si>
  <si>
    <t>Yes, always</t>
  </si>
  <si>
    <t>Yes, sometimes</t>
  </si>
  <si>
    <t>Yes, completely</t>
  </si>
  <si>
    <t>Yes, often</t>
  </si>
  <si>
    <t xml:space="preserve">No </t>
  </si>
  <si>
    <t>Male</t>
  </si>
  <si>
    <t>Female</t>
  </si>
  <si>
    <t>Chinese</t>
  </si>
  <si>
    <t>Waiting list or planned in advance</t>
  </si>
  <si>
    <t>Less than 1 hour</t>
  </si>
  <si>
    <t>At least 1 hour but less than 2 hours</t>
  </si>
  <si>
    <t>At least 2 hours but less than 4 hours</t>
  </si>
  <si>
    <t>At least 4 hours but less than 8 hours</t>
  </si>
  <si>
    <t>Yes, once</t>
  </si>
  <si>
    <t>Yes, 2 or 3 times</t>
  </si>
  <si>
    <t>Yes, 4 times or more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</si>
  <si>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</si>
  <si>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</si>
  <si>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</si>
  <si>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</si>
  <si>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</si>
  <si>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</si>
  <si>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</si>
  <si>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</si>
  <si>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</si>
  <si>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</si>
  <si>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</si>
  <si>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</si>
  <si>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</si>
  <si>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</si>
  <si>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</si>
  <si>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</si>
  <si>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</si>
  <si>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</si>
  <si>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</si>
  <si>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</si>
  <si>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</si>
  <si>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</si>
  <si>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</si>
  <si>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</si>
  <si>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</si>
  <si>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</si>
  <si>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</si>
  <si>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</si>
  <si>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</si>
  <si>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</si>
  <si>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</si>
  <si>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</si>
  <si>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</si>
  <si>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</si>
  <si>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</si>
  <si>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</si>
  <si>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</si>
  <si>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</si>
  <si>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Q41</t>
  </si>
  <si>
    <t>Q42</t>
  </si>
  <si>
    <t>Q43</t>
  </si>
  <si>
    <t>Q44</t>
  </si>
  <si>
    <t>Q45</t>
  </si>
  <si>
    <t>Q46</t>
  </si>
  <si>
    <t>Q47</t>
  </si>
  <si>
    <t>Q48</t>
  </si>
  <si>
    <t>British</t>
  </si>
  <si>
    <t>Irish</t>
  </si>
  <si>
    <t>Any other White background</t>
  </si>
  <si>
    <t>White and Black Caribbean</t>
  </si>
  <si>
    <t>White and Black African</t>
  </si>
  <si>
    <t>White and Asian</t>
  </si>
  <si>
    <t>Any other Mixed background</t>
  </si>
  <si>
    <t>Indian</t>
  </si>
  <si>
    <t>Pakistani</t>
  </si>
  <si>
    <t>Bangladeshi</t>
  </si>
  <si>
    <t>Any other Asian background</t>
  </si>
  <si>
    <t>Caribbean</t>
  </si>
  <si>
    <t>African</t>
  </si>
  <si>
    <t>Any other Black background</t>
  </si>
  <si>
    <t>Any other</t>
  </si>
  <si>
    <t>Q49</t>
  </si>
  <si>
    <t>Q50</t>
  </si>
  <si>
    <t>Record</t>
  </si>
  <si>
    <t>Patient Record Number</t>
  </si>
  <si>
    <t>Birth</t>
  </si>
  <si>
    <t>Gender</t>
  </si>
  <si>
    <t>Day</t>
  </si>
  <si>
    <t>Month</t>
  </si>
  <si>
    <t>Year</t>
  </si>
  <si>
    <t>Outcome</t>
  </si>
  <si>
    <t>Year of birth (NNNN)</t>
  </si>
  <si>
    <t>Gender (N) 1=male; 2=female</t>
  </si>
  <si>
    <t>Outcome of sending questionnaire (N) 1=returned usable; 2=returned undelivered; 3=died; 4=too ill or opted out; 5=not eligible; 6=not returned</t>
  </si>
  <si>
    <t>Q15</t>
  </si>
  <si>
    <t>Q40</t>
  </si>
  <si>
    <t>How would you rate how well the doctors and nurses worked together?</t>
  </si>
  <si>
    <t>Emergency / dialled 999 / immediately referred by GP or NHS Direct</t>
  </si>
  <si>
    <t>Something else</t>
  </si>
  <si>
    <t xml:space="preserve">Can’t remember </t>
  </si>
  <si>
    <t xml:space="preserve">Yes, sometimes </t>
  </si>
  <si>
    <t>There were always or nearly always enough nurses</t>
  </si>
  <si>
    <t>There were sometimes enough nurses</t>
  </si>
  <si>
    <t>There were rarely or never enough nurses</t>
  </si>
  <si>
    <t>Not enough</t>
  </si>
  <si>
    <t>0 minutes/right away</t>
  </si>
  <si>
    <t xml:space="preserve">Yes, to some extent </t>
  </si>
  <si>
    <t>It was not necessary</t>
  </si>
  <si>
    <t>Were you given a choice of admission date?</t>
  </si>
  <si>
    <t>How long was the delay?</t>
  </si>
  <si>
    <t>8 hours or longer</t>
  </si>
  <si>
    <r>
      <t xml:space="preserve">6. </t>
    </r>
    <r>
      <rPr>
        <sz val="11"/>
        <rFont val="Arial"/>
        <family val="2"/>
      </rPr>
      <t xml:space="preserve"> Were you given a choice of admission date?</t>
    </r>
  </si>
  <si>
    <t>Don't know/Can't remember</t>
  </si>
  <si>
    <r>
      <t xml:space="preserve">7. </t>
    </r>
    <r>
      <rPr>
        <sz val="11"/>
        <rFont val="Arial"/>
        <family val="2"/>
      </rPr>
      <t>Was your admission date changed by the hospital?</t>
    </r>
  </si>
  <si>
    <t>1-2 minutes</t>
  </si>
  <si>
    <t>3-5 minutes</t>
  </si>
  <si>
    <t>More than 5 minutes</t>
  </si>
  <si>
    <t>Up to 1 hour</t>
  </si>
  <si>
    <t>Longer than 1 hour but no longer than 2 hours</t>
  </si>
  <si>
    <t>Longer than 2 hours but no longer than 4 hours</t>
  </si>
  <si>
    <t>Longer than 4 hours</t>
  </si>
  <si>
    <t>Day of discharge or attendance (N or NN)</t>
  </si>
  <si>
    <t>Month of discharge or attendance (N or NN) 9=Sept; 10=Oct; 11=Nov</t>
  </si>
  <si>
    <t>Year of discharge or attendance (NNNN)</t>
  </si>
  <si>
    <t>Ethnic group</t>
  </si>
  <si>
    <t>Ethnic group (N) 1=White; 2=Mixed; 3=Asian or Asian British; 4=Black or Black British; 5=Chinese; 6=Other ethnic group</t>
  </si>
  <si>
    <t>Inpatient or daycase</t>
  </si>
  <si>
    <t xml:space="preserve">Inpatient or day case   (N)                   1=Inpatient                  2=Day case   </t>
  </si>
  <si>
    <t>Following arrival at the hospital, how long did you wait before you were (your child was) admitted to a bed on a ward?</t>
  </si>
  <si>
    <t>When you arrived at hospital where did you (you and your child) go first?</t>
  </si>
  <si>
    <r>
      <t xml:space="preserve">How organised was the </t>
    </r>
    <r>
      <rPr>
        <b/>
        <sz val="10"/>
        <rFont val="Arial"/>
        <family val="2"/>
      </rPr>
      <t>care</t>
    </r>
    <r>
      <rPr>
        <sz val="10"/>
        <rFont val="Arial"/>
        <family val="0"/>
      </rPr>
      <t xml:space="preserve"> you (your child) received in Accident &amp; Emergency (or the Medical Admissions Unit)?</t>
    </r>
  </si>
  <si>
    <t>How do you feel about the length of time you were (your child was) on the waiting list before admission to hospital?</t>
  </si>
  <si>
    <t>Was your (your child's) admission date changed by the hospital?</t>
  </si>
  <si>
    <t>Before you were (your child was) admitted, were you invited to visit the hospital and meet the staff?</t>
  </si>
  <si>
    <t>Did visiting the hospital and meeting the staff help you when you were (your child when he/she was) actually admitted?</t>
  </si>
  <si>
    <t>Did you feel that you (your child) had to wait a long time to get to a bed on a ward?</t>
  </si>
  <si>
    <t>What type of ward would you prefer (your child) to stay on?</t>
  </si>
  <si>
    <t>In your opinion, how clean was the hospital room or ward that you were (your child was) in?</t>
  </si>
  <si>
    <t>How clean were the toilets and bathrooms that you (your child) used in hospital?</t>
  </si>
  <si>
    <t>In your opinion did the ward look nicely decorated?</t>
  </si>
  <si>
    <t>Were there enough toys and /or entertainment facilities on the ward?</t>
  </si>
  <si>
    <t>How would you rate the toys and/or entertainment facilities on the ward?</t>
  </si>
  <si>
    <t>Were you ever  bored during your ( was your child ever bored during his/her) stay in hospital?</t>
  </si>
  <si>
    <t>How would you rate the hospital food you were (your child was) given?</t>
  </si>
  <si>
    <t>Did you feel that the hospital ward was a safe and secure place?</t>
  </si>
  <si>
    <t>Were you (was your child) ever bothered by noise from other patients?</t>
  </si>
  <si>
    <t>Were you (was your child) ever bothered by noise from hospital staff?</t>
  </si>
  <si>
    <t>Did you (your child) stay overnight in hospital?</t>
  </si>
  <si>
    <t>Were you given help with your (was your child given help with his/her) education while in hospital?</t>
  </si>
  <si>
    <t>Did you think the visiting hours were….?</t>
  </si>
  <si>
    <t>Did you feel friends or other relatives were welcome to visit you (your child)?</t>
  </si>
  <si>
    <t>Did doctors give your parent or guardian (you - the parent or guardian) information about your (your child's) care and treatment in a way that they (you) could understand?</t>
  </si>
  <si>
    <t>Did doctors give you the patient (your child) information about your (his/her) care and treatment in a way that you (he/she) could understand?</t>
  </si>
  <si>
    <t>If you had any worries about your (your child's) condition or treatment, did a doctor discuss them with you?</t>
  </si>
  <si>
    <t>Did you have confidence and trust in the doctors treating you (your child)?</t>
  </si>
  <si>
    <t>Did doctors talk in front of you as if you were not there?</t>
  </si>
  <si>
    <t>In your opinion, did the doctor(s) who treated you (your child) know enough about your (her/his) condition or treatment?</t>
  </si>
  <si>
    <t>Did nurses give your parent or guardian (you - the parent or guardian) information about your (your child's) care and treatment in a way that they (you) could understand?</t>
  </si>
  <si>
    <t>Did nurses give you (your child)  information about your (his or her) care and treatment in a way that you (he/she) could understand?</t>
  </si>
  <si>
    <t>If you had any worries or fears about your (your child's) condition or treatment, did a nurse discuss them with you?</t>
  </si>
  <si>
    <t>Did you have confidence and trust in the nurses treating you (your child)?</t>
  </si>
  <si>
    <t>While you were (your child was) in hospital, did nurses give you (her or him) emotional support and comfort when you (she/he) needed it?</t>
  </si>
  <si>
    <t>Did nurses talk in front of you as if you were not there?</t>
  </si>
  <si>
    <t>In your opinion, were there enough nurses on duty to care for you (your child) in hospital?</t>
  </si>
  <si>
    <t>In your opinion, did the nurses who treated you (your child) know enough about your (their) condition or treatment?</t>
  </si>
  <si>
    <t>Sometimes in a hospital, a member of staff will say one thing and another will say something quite different. Did this happen to you during your (your child's) hospital stay?</t>
  </si>
  <si>
    <t>Was your parent or guardian (were you as a parent or guadian) involved as much as they (you) wanted to be in decisions about your (your child's) care and treatment?</t>
  </si>
  <si>
    <t>Were you the patient (was your child) involved as much as you (he/she) wanted to be in decisions about your (his/her) care and treatment?</t>
  </si>
  <si>
    <t>How much did your parent or guardian (you) participate in your (your child's) care, such as feeding or bathing?</t>
  </si>
  <si>
    <t>Were you (were you and your child) given enough privacy when discussing your (your child's) condition or treatment?</t>
  </si>
  <si>
    <t>Were you (was your child )given enough privacy when you were (she/he was) being examined or treated?</t>
  </si>
  <si>
    <t>When  you (your child) needed help in eating meals, did you (he/she) get it at the time it was needed?</t>
  </si>
  <si>
    <t>How many minutes after you (you or your child) used the call button did it usually take before you (he/she) got the help you (they) needed?</t>
  </si>
  <si>
    <t>Q51</t>
  </si>
  <si>
    <t>Q52</t>
  </si>
  <si>
    <t>Q53</t>
  </si>
  <si>
    <t>Q54</t>
  </si>
  <si>
    <t>Q55</t>
  </si>
  <si>
    <t>Q56</t>
  </si>
  <si>
    <t>Were you (was your child) ever in pain?</t>
  </si>
  <si>
    <t>During your (your child's) stay in hospital, how much of the time were you (was your child) in pain?</t>
  </si>
  <si>
    <t>Do you think the hospital staff did everything they could to help control your (your child's) pain?</t>
  </si>
  <si>
    <t>During your (his/her) stay in hospital, did you (your child) have an operation?</t>
  </si>
  <si>
    <t>Before the operation, did the surgeon explain to you the patient (your child) what would be done during the operation?</t>
  </si>
  <si>
    <t>Q57</t>
  </si>
  <si>
    <t>Before the operation, did the surgeon explain the risks and benefits of the surgery in a way you could understand?</t>
  </si>
  <si>
    <t>Q58</t>
  </si>
  <si>
    <t>Before the operation, did the surgeon or any of the other doctors answer your questions in a way you could understand?</t>
  </si>
  <si>
    <t>Q59</t>
  </si>
  <si>
    <t>Before the operation, did a doctor or nurse discuss your (your child's) worries or fears about the surgery or operation with you the patient (your child)?</t>
  </si>
  <si>
    <t>Q60</t>
  </si>
  <si>
    <t>Before the operation, did a doctor or nurse explain accurately how you (your child) would feel after surgery?</t>
  </si>
  <si>
    <t>Q61</t>
  </si>
  <si>
    <t>After the operation, did the surgeon or any of the other doctors explain how the operation had gone in a way you could understand?</t>
  </si>
  <si>
    <t>Q62</t>
  </si>
  <si>
    <t>Do you feel you were (your child was)  discharged too early, at the right time, or too late?</t>
  </si>
  <si>
    <t>Q63</t>
  </si>
  <si>
    <t>On the day you left hospital, was your (your child's) discharge delayed for any reason?</t>
  </si>
  <si>
    <t>Q64</t>
  </si>
  <si>
    <t>What was the main reason for the delay?</t>
  </si>
  <si>
    <t>Q65</t>
  </si>
  <si>
    <t>Q66</t>
  </si>
  <si>
    <t>Q67</t>
  </si>
  <si>
    <t>Q68</t>
  </si>
  <si>
    <t>Q69</t>
  </si>
  <si>
    <t>Did a member of staff explain the purpose of the medicines you  were (your child was) given to take at home in a way that you could understand?</t>
  </si>
  <si>
    <t>Did a member of staff tell you about medication side effects to watch for when you went home?</t>
  </si>
  <si>
    <t>Were you given enough information about how to use the medicine(s)?</t>
  </si>
  <si>
    <t>Did a member of staff tell you about what danger signals you should watch for after you (your child) went home?</t>
  </si>
  <si>
    <t>Q70</t>
  </si>
  <si>
    <t>Q71</t>
  </si>
  <si>
    <t>Q72</t>
  </si>
  <si>
    <t>Q73</t>
  </si>
  <si>
    <t>Q74</t>
  </si>
  <si>
    <t>Q75</t>
  </si>
  <si>
    <t>Q76</t>
  </si>
  <si>
    <t>Q77</t>
  </si>
  <si>
    <t>Did someone tell you when you (your child) could carry on your (his or her) usual activities, such as playing sport or returning to school/work?</t>
  </si>
  <si>
    <t xml:space="preserve">Did hospital staff tell you who to contact if you were worried about your (your child's) condition or treatment after you (he/she) left hospital? </t>
  </si>
  <si>
    <t>Did hospital staff arrange the services you (your child) would need after leaving hospital?</t>
  </si>
  <si>
    <t>Overall, how would you rate the care you (your child) received?</t>
  </si>
  <si>
    <t>Are you (is your child) male or female?</t>
  </si>
  <si>
    <t>Q78</t>
  </si>
  <si>
    <t>Q81</t>
  </si>
  <si>
    <t>Q80</t>
  </si>
  <si>
    <t>Do you consider youself (your child) to be disabled?</t>
  </si>
  <si>
    <t>What is your (your child's) year of birth? Eg. 1997</t>
  </si>
  <si>
    <t>Q79</t>
  </si>
  <si>
    <t>How many times including this admission have you (has your child) been admitted to hospital in the past six months?</t>
  </si>
  <si>
    <r>
      <t>To which of these ethnic groups would you say you (your child) belong (s)? (</t>
    </r>
    <r>
      <rPr>
        <b/>
        <sz val="10"/>
        <rFont val="Arial"/>
        <family val="2"/>
      </rPr>
      <t>Tick ONE only</t>
    </r>
    <r>
      <rPr>
        <sz val="10"/>
        <rFont val="Arial"/>
        <family val="0"/>
      </rPr>
      <t>)</t>
    </r>
  </si>
  <si>
    <t>Q82</t>
  </si>
  <si>
    <t>Q83</t>
  </si>
  <si>
    <t>Q84</t>
  </si>
  <si>
    <t>Q85</t>
  </si>
  <si>
    <t>Q86</t>
  </si>
  <si>
    <t>Q87</t>
  </si>
  <si>
    <t>Q88</t>
  </si>
  <si>
    <t>Were you able to buy cooked meals for yourself on the hospital premises?</t>
  </si>
  <si>
    <t>Did you ever want to stay overnight with your child?</t>
  </si>
  <si>
    <t>Were you given the chance to stay overnight when you wanted to?</t>
  </si>
  <si>
    <t>How would you rate the facilities for parents or guardians staying overnight?</t>
  </si>
  <si>
    <t>Were you offered a bed near your child?</t>
  </si>
  <si>
    <t>Were you ever bothered by noise from other patients?</t>
  </si>
  <si>
    <t>Were you ever bothered by noise from hospital staff?</t>
  </si>
  <si>
    <t>Q89</t>
  </si>
  <si>
    <r>
      <t>2.</t>
    </r>
    <r>
      <rPr>
        <sz val="11"/>
        <rFont val="Arial"/>
        <family val="2"/>
      </rPr>
      <t xml:space="preserve"> When you arrived at hospital where did you (you and your child) go first?</t>
    </r>
  </si>
  <si>
    <t xml:space="preserve">Straight to a ward </t>
  </si>
  <si>
    <t>Accident and Emergency Department</t>
  </si>
  <si>
    <r>
      <t xml:space="preserve">3. </t>
    </r>
    <r>
      <rPr>
        <sz val="11"/>
        <rFont val="Arial"/>
        <family val="2"/>
      </rPr>
      <t>Following arrival at the hospital, how long did you wait before you were (your child was) admitted to a bed on a ward?</t>
    </r>
  </si>
  <si>
    <t xml:space="preserve">I /we did not have to wait </t>
  </si>
  <si>
    <r>
      <t>4.</t>
    </r>
    <r>
      <rPr>
        <sz val="11"/>
        <rFont val="Arial"/>
        <family val="2"/>
      </rPr>
      <t>How organised was the care you (your child) received in Accident &amp; Emergency (or the Medical Admissions Unit)?</t>
    </r>
  </si>
  <si>
    <r>
      <t xml:space="preserve">5. </t>
    </r>
    <r>
      <rPr>
        <sz val="11"/>
        <rFont val="Arial"/>
        <family val="2"/>
      </rPr>
      <t>How do you feel about the length of time you were (your child was) on the waiting list before admission to hospital?</t>
    </r>
  </si>
  <si>
    <t xml:space="preserve">I (she/he) was admitted as soon as I thought was necessary </t>
  </si>
  <si>
    <r>
      <t xml:space="preserve">8. </t>
    </r>
    <r>
      <rPr>
        <sz val="11"/>
        <rFont val="Arial"/>
        <family val="2"/>
      </rPr>
      <t xml:space="preserve"> Before you were (your child was) admitted, were you invited to visit the hospital and meet the staff?</t>
    </r>
  </si>
  <si>
    <t>Yes, and we did visit</t>
  </si>
  <si>
    <t xml:space="preserve">Yes, but we did not visit </t>
  </si>
  <si>
    <t xml:space="preserve">No, and we would have liked to have visited </t>
  </si>
  <si>
    <r>
      <t xml:space="preserve">No, but we did not want to visit  </t>
    </r>
    <r>
      <rPr>
        <i/>
        <sz val="11"/>
        <rFont val="Arial"/>
        <family val="2"/>
      </rPr>
      <t xml:space="preserve"> </t>
    </r>
  </si>
  <si>
    <r>
      <t xml:space="preserve">9. </t>
    </r>
    <r>
      <rPr>
        <sz val="11"/>
        <rFont val="Arial"/>
        <family val="2"/>
      </rPr>
      <t>Did visiting the hospital and meeting the staff help you when you were (your child when he/she was) actually admitted?</t>
    </r>
  </si>
  <si>
    <r>
      <t xml:space="preserve">10. </t>
    </r>
    <r>
      <rPr>
        <sz val="11"/>
        <rFont val="Arial"/>
        <family val="2"/>
      </rPr>
      <t xml:space="preserve"> Did you feel that you (your child) had to wait a long time to get to a bed on a ward?</t>
    </r>
  </si>
  <si>
    <r>
      <t xml:space="preserve">11. </t>
    </r>
    <r>
      <rPr>
        <sz val="11"/>
        <rFont val="Arial"/>
        <family val="2"/>
      </rPr>
      <t>For most of your (your child's) stay in hospital, what type of ward were you on?</t>
    </r>
  </si>
  <si>
    <t>A children’s ward</t>
  </si>
  <si>
    <t>An adult ward</t>
  </si>
  <si>
    <t>An adolescent or teenager ward</t>
  </si>
  <si>
    <t>Other</t>
  </si>
  <si>
    <r>
      <t xml:space="preserve">12. </t>
    </r>
    <r>
      <rPr>
        <sz val="11"/>
        <rFont val="Arial"/>
        <family val="2"/>
      </rPr>
      <t>What type of ward would you prefer (your child) to stay on?</t>
    </r>
  </si>
  <si>
    <r>
      <t xml:space="preserve">13. </t>
    </r>
    <r>
      <rPr>
        <sz val="11"/>
        <rFont val="Arial"/>
        <family val="2"/>
      </rPr>
      <t>In your opinion, how clean was the hospital room or ward that you were (your child was) in?</t>
    </r>
  </si>
  <si>
    <r>
      <t xml:space="preserve">14. </t>
    </r>
    <r>
      <rPr>
        <sz val="11"/>
        <rFont val="Arial"/>
        <family val="2"/>
      </rPr>
      <t>How clean were the toilets and bathrooms that you (your child) used in hospital?</t>
    </r>
  </si>
  <si>
    <t>I (She/he) did not use a toilet or bathroom</t>
  </si>
  <si>
    <r>
      <t xml:space="preserve">15. </t>
    </r>
    <r>
      <rPr>
        <sz val="11"/>
        <rFont val="Arial"/>
        <family val="2"/>
      </rPr>
      <t>In your opinion did the ward look nicely decorated?</t>
    </r>
  </si>
  <si>
    <t xml:space="preserve">Yes, definitely  </t>
  </si>
  <si>
    <r>
      <t xml:space="preserve">16. </t>
    </r>
    <r>
      <rPr>
        <sz val="11"/>
        <rFont val="Arial"/>
        <family val="2"/>
      </rPr>
      <t>Were there enough toys and /or entertainment facilities on the ward?</t>
    </r>
  </si>
  <si>
    <t>I (my child) was not able to use these facilities</t>
  </si>
  <si>
    <t>I (my child) did not need/want to use these facilities</t>
  </si>
  <si>
    <r>
      <t xml:space="preserve">17. </t>
    </r>
    <r>
      <rPr>
        <sz val="11"/>
        <rFont val="Arial"/>
        <family val="2"/>
      </rPr>
      <t>How would you rate the toys and/or entertainment facilities on the ward?</t>
    </r>
  </si>
  <si>
    <r>
      <t xml:space="preserve">18. </t>
    </r>
    <r>
      <rPr>
        <sz val="11"/>
        <rFont val="Arial"/>
        <family val="2"/>
      </rPr>
      <t>Were you ever  bored during your ( was your child ever bored during his/her) stay in hospital?</t>
    </r>
  </si>
  <si>
    <t xml:space="preserve">Yes, most or all of the time </t>
  </si>
  <si>
    <t>Some of the time</t>
  </si>
  <si>
    <t>Hardly ever or not at all</t>
  </si>
  <si>
    <t>I (she/he) did not have any hospital food</t>
  </si>
  <si>
    <r>
      <t>19.</t>
    </r>
    <r>
      <rPr>
        <sz val="11"/>
        <rFont val="Arial"/>
        <family val="2"/>
      </rPr>
      <t>How would you rate the hospital food you were (your child was) given?</t>
    </r>
  </si>
  <si>
    <r>
      <t xml:space="preserve">20. </t>
    </r>
    <r>
      <rPr>
        <sz val="11"/>
        <rFont val="Arial"/>
        <family val="2"/>
      </rPr>
      <t>Did you feel that the hospital ward was a safe and secure place?</t>
    </r>
  </si>
  <si>
    <r>
      <t xml:space="preserve">21. </t>
    </r>
    <r>
      <rPr>
        <sz val="11"/>
        <rFont val="Arial"/>
        <family val="2"/>
      </rPr>
      <t>Were you (was your child) ever bothered by noise from other patients?</t>
    </r>
  </si>
  <si>
    <r>
      <t xml:space="preserve">22. </t>
    </r>
    <r>
      <rPr>
        <sz val="11"/>
        <rFont val="Arial"/>
        <family val="2"/>
      </rPr>
      <t>Were you (was your child) ever bothered by noise from hospital staff?</t>
    </r>
  </si>
  <si>
    <t xml:space="preserve">Yes </t>
  </si>
  <si>
    <r>
      <t>23.</t>
    </r>
    <r>
      <rPr>
        <sz val="11"/>
        <rFont val="Arial"/>
        <family val="2"/>
      </rPr>
      <t>Did you (your child) stay overnight in hospital?</t>
    </r>
  </si>
  <si>
    <t xml:space="preserve">He or she did not need/want to see a play leader </t>
  </si>
  <si>
    <t>I did not know there was a play leader</t>
  </si>
  <si>
    <r>
      <t>25.</t>
    </r>
    <r>
      <rPr>
        <sz val="11"/>
        <rFont val="Arial"/>
        <family val="2"/>
      </rPr>
      <t>Were you given help with your (was your child given help with his/her) education while in hospital?</t>
    </r>
  </si>
  <si>
    <t>No, but it was needed</t>
  </si>
  <si>
    <t xml:space="preserve">I (he or she) did not need help with education </t>
  </si>
  <si>
    <r>
      <t xml:space="preserve">26. </t>
    </r>
    <r>
      <rPr>
        <sz val="11"/>
        <rFont val="Arial"/>
        <family val="2"/>
      </rPr>
      <t>Did you think the visiting hours were….?</t>
    </r>
  </si>
  <si>
    <t>Not strict enough</t>
  </si>
  <si>
    <t>About right</t>
  </si>
  <si>
    <t>Too strict</t>
  </si>
  <si>
    <t>I did not know the visiting hours</t>
  </si>
  <si>
    <r>
      <t>27.</t>
    </r>
    <r>
      <rPr>
        <sz val="11"/>
        <rFont val="Arial"/>
        <family val="2"/>
      </rPr>
      <t>Did you feel friends or other relatives were welcome to visit you (your child)?</t>
    </r>
  </si>
  <si>
    <r>
      <t xml:space="preserve">28. </t>
    </r>
    <r>
      <rPr>
        <sz val="11"/>
        <rFont val="Arial"/>
        <family val="2"/>
      </rPr>
      <t>Did doctors give your parent or guardian (you - the parent or guardian) information about your (your child's) care and treatment in a way that they (you) could understand?</t>
    </r>
  </si>
  <si>
    <r>
      <t xml:space="preserve">29. </t>
    </r>
    <r>
      <rPr>
        <sz val="11"/>
        <rFont val="Arial"/>
        <family val="2"/>
      </rPr>
      <t>Did doctors give you the patient (your child) information about your (his/her) care and treatment in a way that you (he/she) could understand?</t>
    </r>
  </si>
  <si>
    <r>
      <t xml:space="preserve">30. </t>
    </r>
    <r>
      <rPr>
        <sz val="11"/>
        <rFont val="Arial"/>
        <family val="2"/>
      </rPr>
      <t>If you had any worries about your (your child's) condition or treatment, did a doctor discuss them with you?</t>
    </r>
  </si>
  <si>
    <t>I did not have worries or fears</t>
  </si>
  <si>
    <r>
      <t xml:space="preserve">31. </t>
    </r>
    <r>
      <rPr>
        <sz val="11"/>
        <rFont val="Arial"/>
        <family val="2"/>
      </rPr>
      <t>Did you have confidence and trust in the doctors treating you (your child)?</t>
    </r>
  </si>
  <si>
    <r>
      <t xml:space="preserve">32. </t>
    </r>
    <r>
      <rPr>
        <sz val="11"/>
        <rFont val="Arial"/>
        <family val="2"/>
      </rPr>
      <t>Did doctors talk in front of you as if you were not there?</t>
    </r>
  </si>
  <si>
    <t>Yes sometimes</t>
  </si>
  <si>
    <r>
      <t xml:space="preserve">33. </t>
    </r>
    <r>
      <rPr>
        <sz val="11"/>
        <rFont val="Arial"/>
        <family val="2"/>
      </rPr>
      <t>In your opinion, did the doctor(s) who treated you (your child) know enough about your (her/his) condition or treatment?</t>
    </r>
  </si>
  <si>
    <t>All the doctors knew enough</t>
  </si>
  <si>
    <t>Most of the doctors knew enough</t>
  </si>
  <si>
    <t>Only some of the doctors knew enough</t>
  </si>
  <si>
    <t>None of the doctors knew enough</t>
  </si>
  <si>
    <t>Can’t say</t>
  </si>
  <si>
    <r>
      <t xml:space="preserve">34. </t>
    </r>
    <r>
      <rPr>
        <sz val="11"/>
        <rFont val="Arial"/>
        <family val="2"/>
      </rPr>
      <t>Did nurses give your parent or guardian (you - the parent or guardian) information about your (your child's) care and treatment in a way that they (you) could understand?</t>
    </r>
  </si>
  <si>
    <r>
      <t xml:space="preserve">35. </t>
    </r>
    <r>
      <rPr>
        <sz val="11"/>
        <rFont val="Arial"/>
        <family val="2"/>
      </rPr>
      <t>Did nurses give you (your child)  information about your (his or her) care and treatment in a way that you (he/she) could understand?</t>
    </r>
  </si>
  <si>
    <r>
      <t xml:space="preserve">36. </t>
    </r>
    <r>
      <rPr>
        <sz val="11"/>
        <rFont val="Arial"/>
        <family val="2"/>
      </rPr>
      <t>If you had any worries or fears about your (your child's) condition or treatment, did a nurse discuss them with you?</t>
    </r>
  </si>
  <si>
    <r>
      <t xml:space="preserve">37. </t>
    </r>
    <r>
      <rPr>
        <sz val="11"/>
        <rFont val="Arial"/>
        <family val="2"/>
      </rPr>
      <t>Did you have confidence and trust in the nurses treating you (your child)?</t>
    </r>
  </si>
  <si>
    <r>
      <t xml:space="preserve">38. </t>
    </r>
    <r>
      <rPr>
        <sz val="11"/>
        <rFont val="Arial"/>
        <family val="2"/>
      </rPr>
      <t>While you were (your child was) in hospital, did nurses give you (her or him) emotional support and comfort when you (she/he) needed it?</t>
    </r>
  </si>
  <si>
    <r>
      <t xml:space="preserve">39. </t>
    </r>
    <r>
      <rPr>
        <sz val="11"/>
        <rFont val="Arial"/>
        <family val="2"/>
      </rPr>
      <t>Did nurses talk in front of you as if you were not there?</t>
    </r>
  </si>
  <si>
    <r>
      <t xml:space="preserve">40. </t>
    </r>
    <r>
      <rPr>
        <sz val="11"/>
        <rFont val="Arial"/>
        <family val="2"/>
      </rPr>
      <t>In your opinion, were there enough nurses on duty to care for you (your child) in hospital?</t>
    </r>
  </si>
  <si>
    <r>
      <t xml:space="preserve">41. </t>
    </r>
    <r>
      <rPr>
        <sz val="11"/>
        <rFont val="Arial"/>
        <family val="2"/>
      </rPr>
      <t>In your opinion, did the nurses who treated you (your child) know enough about your (their) condition or treatment?</t>
    </r>
  </si>
  <si>
    <t>All of the nurses knew enough</t>
  </si>
  <si>
    <t>Most of the nurses knew enough</t>
  </si>
  <si>
    <t>Only some of the nurses knew enough</t>
  </si>
  <si>
    <t>None of the nurses knew enough</t>
  </si>
  <si>
    <r>
      <t xml:space="preserve">42. </t>
    </r>
    <r>
      <rPr>
        <sz val="11"/>
        <rFont val="Arial"/>
        <family val="2"/>
      </rPr>
      <t>Sometimes in a hospital, a member of staff will say one thing and another will say something quite different. Did this happen to you during your (your child's) hospital stay?</t>
    </r>
  </si>
  <si>
    <r>
      <t xml:space="preserve">43. </t>
    </r>
    <r>
      <rPr>
        <sz val="11"/>
        <rFont val="Arial"/>
        <family val="2"/>
      </rPr>
      <t>Was your parent or guardian (were you as a parent or guadian) involved as much as they (you) wanted to be in decisions about your (your child's) care and treatment?</t>
    </r>
  </si>
  <si>
    <r>
      <t xml:space="preserve">44. </t>
    </r>
    <r>
      <rPr>
        <sz val="11"/>
        <rFont val="Arial"/>
        <family val="2"/>
      </rPr>
      <t>Were you the patient (was your child) involved as much as you (he/she) wanted to be in decisions about your (his/her) care and treatment?</t>
    </r>
  </si>
  <si>
    <t>I (he/she) was not able to be involved</t>
  </si>
  <si>
    <r>
      <t>45.</t>
    </r>
    <r>
      <rPr>
        <sz val="11"/>
        <rFont val="Arial"/>
        <family val="2"/>
      </rPr>
      <t xml:space="preserve"> How much did your parent or guardian (you) participate in your (your child's) care, such as feeding or bathing?</t>
    </r>
  </si>
  <si>
    <r>
      <t xml:space="preserve">46. </t>
    </r>
    <r>
      <rPr>
        <sz val="11"/>
        <rFont val="Arial"/>
        <family val="2"/>
      </rPr>
      <t>Were you (were you and your child) given enough privacy when discussing your (your child's) condition or treatment?</t>
    </r>
  </si>
  <si>
    <r>
      <t>47.</t>
    </r>
    <r>
      <rPr>
        <sz val="11"/>
        <rFont val="Arial"/>
        <family val="2"/>
      </rPr>
      <t xml:space="preserve"> Were you (was your child )given enough privacy when you were (she/he was) being examined or treated?</t>
    </r>
  </si>
  <si>
    <r>
      <t>48.</t>
    </r>
    <r>
      <rPr>
        <sz val="11"/>
        <rFont val="Arial"/>
        <family val="2"/>
      </rPr>
      <t xml:space="preserve"> When you (your child)  needed help from staff in using the bathroom or toilet, did you (he/she) get it in time?</t>
    </r>
  </si>
  <si>
    <t>I (he/she) did not need help from staff</t>
  </si>
  <si>
    <r>
      <t xml:space="preserve">49. </t>
    </r>
    <r>
      <rPr>
        <sz val="11"/>
        <rFont val="Arial"/>
        <family val="2"/>
      </rPr>
      <t>When  you (your child) needed help in eating meals, did you (he/she) get it at the time it was needed?</t>
    </r>
  </si>
  <si>
    <r>
      <t xml:space="preserve">50. </t>
    </r>
    <r>
      <rPr>
        <sz val="11"/>
        <rFont val="Arial"/>
        <family val="2"/>
      </rPr>
      <t xml:space="preserve"> How many minutes after you (you or your child) used the call button did it usually take before you (he/she) got the help you (they) needed?</t>
    </r>
  </si>
  <si>
    <t>I/we never got help when I used the call button</t>
  </si>
  <si>
    <t>I/we never used the call button</t>
  </si>
  <si>
    <r>
      <t>51.</t>
    </r>
    <r>
      <rPr>
        <sz val="11"/>
        <rFont val="Arial"/>
        <family val="2"/>
      </rPr>
      <t xml:space="preserve">  Were you ever in any pain? </t>
    </r>
  </si>
  <si>
    <r>
      <t>52.</t>
    </r>
    <r>
      <rPr>
        <sz val="11"/>
        <rFont val="Arial"/>
        <family val="2"/>
      </rPr>
      <t>During your (your child's) stay in hospital, how much of the time were you (was your child) in pain?</t>
    </r>
  </si>
  <si>
    <t>All or most of the time</t>
  </si>
  <si>
    <t>Occasionally</t>
  </si>
  <si>
    <r>
      <t>53.</t>
    </r>
    <r>
      <rPr>
        <sz val="11"/>
        <rFont val="Arial"/>
        <family val="2"/>
      </rPr>
      <t xml:space="preserve"> Do you think the hospital staff did everything they could to help control your (your child's) pain?</t>
    </r>
  </si>
  <si>
    <r>
      <t xml:space="preserve">62. </t>
    </r>
    <r>
      <rPr>
        <sz val="11"/>
        <rFont val="Arial"/>
        <family val="2"/>
      </rPr>
      <t>Do you feel you were (your child was)  discharged too early, at the right time, or too late?</t>
    </r>
  </si>
  <si>
    <t>Too early</t>
  </si>
  <si>
    <t xml:space="preserve">At the right time </t>
  </si>
  <si>
    <t>Too late</t>
  </si>
  <si>
    <r>
      <t xml:space="preserve">63. </t>
    </r>
    <r>
      <rPr>
        <sz val="11"/>
        <rFont val="Arial"/>
        <family val="2"/>
      </rPr>
      <t>On the day you left hospital, was your (your child's) discharge delayed for any reason?</t>
    </r>
  </si>
  <si>
    <r>
      <t xml:space="preserve">64. </t>
    </r>
    <r>
      <rPr>
        <sz val="11"/>
        <rFont val="Arial"/>
        <family val="2"/>
      </rPr>
      <t>What was the main reason for the delay?</t>
    </r>
  </si>
  <si>
    <r>
      <t xml:space="preserve">I (he/she) had to wait for </t>
    </r>
    <r>
      <rPr>
        <b/>
        <sz val="11"/>
        <rFont val="Arial"/>
        <family val="2"/>
      </rPr>
      <t>medicines</t>
    </r>
  </si>
  <si>
    <r>
      <t xml:space="preserve">I (he/she) had to wait to see the </t>
    </r>
    <r>
      <rPr>
        <b/>
        <sz val="11"/>
        <rFont val="Arial"/>
        <family val="2"/>
      </rPr>
      <t>doctor</t>
    </r>
  </si>
  <si>
    <r>
      <t xml:space="preserve">I (he/she)had to wait for an </t>
    </r>
    <r>
      <rPr>
        <b/>
        <sz val="11"/>
        <rFont val="Arial"/>
        <family val="2"/>
      </rPr>
      <t>ambulance</t>
    </r>
  </si>
  <si>
    <r>
      <t xml:space="preserve">65. </t>
    </r>
    <r>
      <rPr>
        <sz val="11"/>
        <rFont val="Arial"/>
        <family val="2"/>
      </rPr>
      <t>How long was the delay?</t>
    </r>
  </si>
  <si>
    <r>
      <t xml:space="preserve">66. </t>
    </r>
    <r>
      <rPr>
        <sz val="11"/>
        <rFont val="Arial"/>
        <family val="2"/>
      </rPr>
      <t>Did a member of staff explain the purpose of the medicines you  were (your child was) given to take at home in a way that you could understand?</t>
    </r>
  </si>
  <si>
    <t>I/we did not need an explanation</t>
  </si>
  <si>
    <t>I (my child) was not given any medicines</t>
  </si>
  <si>
    <r>
      <t xml:space="preserve">67. </t>
    </r>
    <r>
      <rPr>
        <sz val="11"/>
        <rFont val="Arial"/>
        <family val="2"/>
      </rPr>
      <t>Did a member of staff tell you about medication side effects to watch for when you went home?</t>
    </r>
  </si>
  <si>
    <t>I did not need / want an explanation</t>
  </si>
  <si>
    <r>
      <t xml:space="preserve">68. </t>
    </r>
    <r>
      <rPr>
        <sz val="11"/>
        <rFont val="Arial"/>
        <family val="2"/>
      </rPr>
      <t>Were you given enough information about how to use the medicine(s)?</t>
    </r>
  </si>
  <si>
    <t>Yes, enough information</t>
  </si>
  <si>
    <t>Some, but not enough</t>
  </si>
  <si>
    <t>No information at all, and I wanted some</t>
  </si>
  <si>
    <t>I did not need/want any information</t>
  </si>
  <si>
    <r>
      <t xml:space="preserve">69. </t>
    </r>
    <r>
      <rPr>
        <sz val="11"/>
        <rFont val="Arial"/>
        <family val="2"/>
      </rPr>
      <t>Did a member of staff tell you about what danger signals you should watch for after you (your child) went home?</t>
    </r>
  </si>
  <si>
    <t xml:space="preserve">
</t>
  </si>
  <si>
    <t>Don’t know/Can’t remember</t>
  </si>
  <si>
    <r>
      <t xml:space="preserve">70. </t>
    </r>
    <r>
      <rPr>
        <sz val="11"/>
        <rFont val="Arial"/>
        <family val="2"/>
      </rPr>
      <t>Did someone tell you when you (your child) could carry on your (his or her) usual activities, such as playing sport or returning to school/work?</t>
    </r>
  </si>
  <si>
    <r>
      <t xml:space="preserve">71. </t>
    </r>
    <r>
      <rPr>
        <sz val="11"/>
        <rFont val="Arial"/>
        <family val="2"/>
      </rPr>
      <t xml:space="preserve">Did hospital staff tell you who to contact if you were worried about your (your child's) condition or treatment after you (he/she) left hospital? </t>
    </r>
  </si>
  <si>
    <r>
      <t xml:space="preserve">72. </t>
    </r>
    <r>
      <rPr>
        <sz val="11"/>
        <rFont val="Arial"/>
        <family val="2"/>
      </rPr>
      <t>Did hospital staff arrange the services you (your child) would need after leaving hospital?</t>
    </r>
  </si>
  <si>
    <t xml:space="preserve">No but these services were needed </t>
  </si>
  <si>
    <r>
      <t xml:space="preserve">74. </t>
    </r>
    <r>
      <rPr>
        <sz val="11"/>
        <rFont val="Arial"/>
        <family val="2"/>
      </rPr>
      <t>How would you rate how well the doctors and nurses worked together?</t>
    </r>
  </si>
  <si>
    <r>
      <t xml:space="preserve">75. </t>
    </r>
    <r>
      <rPr>
        <sz val="11"/>
        <rFont val="Arial"/>
        <family val="2"/>
      </rPr>
      <t>Overall, how would you rate the care you received?</t>
    </r>
  </si>
  <si>
    <r>
      <t>76.</t>
    </r>
    <r>
      <rPr>
        <sz val="11"/>
        <rFont val="Arial"/>
        <family val="2"/>
      </rPr>
      <t xml:space="preserve"> Are you (is your child) male or female?</t>
    </r>
  </si>
  <si>
    <r>
      <t>77.</t>
    </r>
    <r>
      <rPr>
        <sz val="11"/>
        <rFont val="Arial"/>
        <family val="2"/>
      </rPr>
      <t xml:space="preserve"> What is your (your child's) year of birth? Eg. 1997</t>
    </r>
  </si>
  <si>
    <r>
      <t>78.</t>
    </r>
    <r>
      <rPr>
        <sz val="11"/>
        <rFont val="Arial"/>
        <family val="2"/>
      </rPr>
      <t xml:space="preserve"> Do you consider youself (your child) to be disabled?</t>
    </r>
  </si>
  <si>
    <r>
      <t>79.</t>
    </r>
    <r>
      <rPr>
        <sz val="11"/>
        <rFont val="Arial"/>
        <family val="2"/>
      </rPr>
      <t xml:space="preserve"> How many times including this admission have you (has your child) been admitted to hospital in the past six months?</t>
    </r>
  </si>
  <si>
    <t>Once</t>
  </si>
  <si>
    <t>Two or three times</t>
  </si>
  <si>
    <t>Four times or more</t>
  </si>
  <si>
    <t>The young person who was a patient in the hospital</t>
  </si>
  <si>
    <t>The parent or guardian of the patient</t>
  </si>
  <si>
    <t>Both patient and parent/guardian together</t>
  </si>
  <si>
    <t>Someone else</t>
  </si>
  <si>
    <r>
      <t>81.</t>
    </r>
    <r>
      <rPr>
        <sz val="11"/>
        <rFont val="Arial"/>
        <family val="2"/>
      </rPr>
      <t xml:space="preserve"> To which of these ethnic groups would you say you (your child) belong (s)? (Tick ONE only)</t>
    </r>
  </si>
  <si>
    <r>
      <t>82.</t>
    </r>
    <r>
      <rPr>
        <sz val="11"/>
        <rFont val="Arial"/>
        <family val="2"/>
      </rPr>
      <t xml:space="preserve"> Were you able to buy cooked meals for yourself on the hospital premises?</t>
    </r>
  </si>
  <si>
    <t>Yes, as often as I wanted</t>
  </si>
  <si>
    <t>Yes, but not as often as I wanted</t>
  </si>
  <si>
    <t xml:space="preserve">No, but I would have liked them </t>
  </si>
  <si>
    <t>No, but I did not mind</t>
  </si>
  <si>
    <r>
      <t xml:space="preserve">84. </t>
    </r>
    <r>
      <rPr>
        <sz val="11"/>
        <rFont val="Arial"/>
        <family val="2"/>
      </rPr>
      <t>Did you ever want to stay overnight with your child?</t>
    </r>
  </si>
  <si>
    <r>
      <t xml:space="preserve">85. </t>
    </r>
    <r>
      <rPr>
        <sz val="11"/>
        <rFont val="Arial"/>
        <family val="2"/>
      </rPr>
      <t>Were you given the chance to stay overnight when you wanted to?</t>
    </r>
  </si>
  <si>
    <r>
      <t xml:space="preserve">86. </t>
    </r>
    <r>
      <rPr>
        <sz val="11"/>
        <rFont val="Arial"/>
        <family val="2"/>
      </rPr>
      <t>How would you rate the facilities for parents or guardians staying overnight?</t>
    </r>
  </si>
  <si>
    <r>
      <t xml:space="preserve">87. </t>
    </r>
    <r>
      <rPr>
        <sz val="11"/>
        <rFont val="Arial"/>
        <family val="2"/>
      </rPr>
      <t>Were you offered a bed near your child?</t>
    </r>
  </si>
  <si>
    <t>No, but I would have liked it</t>
  </si>
  <si>
    <r>
      <t xml:space="preserve">88. </t>
    </r>
    <r>
      <rPr>
        <sz val="11"/>
        <rFont val="Arial"/>
        <family val="2"/>
      </rPr>
      <t>Were you ever bothered by noise from other patients?</t>
    </r>
  </si>
  <si>
    <r>
      <t xml:space="preserve">89. </t>
    </r>
    <r>
      <rPr>
        <sz val="11"/>
        <rFont val="Arial"/>
        <family val="2"/>
      </rPr>
      <t>Were you ever bothered by noise from hospital staff?</t>
    </r>
  </si>
  <si>
    <t xml:space="preserve">Was your (your child's) hospital admission planned in advance or an emergency?  </t>
  </si>
  <si>
    <t>For most of your (your child's) stay in hospital, what type of ward were you (they) on?</t>
  </si>
  <si>
    <t>When you (your child) needed help from staff in using the bathroom or toilet, did you (he/she) get it in time?</t>
  </si>
  <si>
    <r>
      <t>1.</t>
    </r>
    <r>
      <rPr>
        <sz val="11"/>
        <rFont val="Arial"/>
        <family val="2"/>
      </rPr>
      <t xml:space="preserve"> Was your (your child's) hospital admission planned in advance or an emergency?  </t>
    </r>
  </si>
  <si>
    <t>Before the operation, did the surgeon explain to your parent or guardian (to you the parent or guardian) what would be done during the operation?</t>
  </si>
  <si>
    <r>
      <t xml:space="preserve">55. </t>
    </r>
    <r>
      <rPr>
        <sz val="11"/>
        <rFont val="Arial"/>
        <family val="2"/>
      </rPr>
      <t>Before the operation, did the surgeon explain to your parent or guardian (to you the parent or guardian) what would be done during the operation?</t>
    </r>
  </si>
  <si>
    <t>Did you feel that you (you and your child) were treated with respect and dignity while you were (she/he was) in the hospital?</t>
  </si>
  <si>
    <r>
      <t>73.</t>
    </r>
    <r>
      <rPr>
        <sz val="11"/>
        <rFont val="Arial"/>
        <family val="2"/>
      </rPr>
      <t xml:space="preserve"> Did you feel that you (you and your child) were treated with respect and dignity while you were (she/he was) in the hospital?</t>
    </r>
  </si>
  <si>
    <t>Up to this point in the questionnaire, who was the main person or people that filled it in?</t>
  </si>
  <si>
    <r>
      <t>80.</t>
    </r>
    <r>
      <rPr>
        <sz val="11"/>
        <rFont val="Arial"/>
        <family val="2"/>
      </rPr>
      <t xml:space="preserve"> Up to this point in the questionnaire, who was the main person or people that filled it in?</t>
    </r>
  </si>
  <si>
    <t xml:space="preserve">I (she/he) should have been admitted a bit sooner </t>
  </si>
  <si>
    <t>I (she/he) should have been admitted a lot sooner</t>
  </si>
  <si>
    <r>
      <t xml:space="preserve">24. </t>
    </r>
    <r>
      <rPr>
        <sz val="11"/>
        <rFont val="Arial"/>
        <family val="2"/>
      </rPr>
      <t>Did you (your child) have a chance to see a play leader during your (her or his) hospital stay?</t>
    </r>
  </si>
  <si>
    <t>Did you (your child) have a chance to see a play leader during your (her or his) hospital stay?</t>
  </si>
  <si>
    <r>
      <t xml:space="preserve">83. </t>
    </r>
    <r>
      <rPr>
        <sz val="11"/>
        <rFont val="Arial"/>
        <family val="2"/>
      </rPr>
      <t>Did you have access to tea and coffee making facilities while you (your child) was on the ward?</t>
    </r>
  </si>
  <si>
    <t>Did you have access to tea and coffee making facilities while you (your child) was on the ward?</t>
  </si>
  <si>
    <r>
      <t>57.</t>
    </r>
    <r>
      <rPr>
        <sz val="11"/>
        <rFont val="Arial"/>
        <family val="2"/>
      </rPr>
      <t>Before the operation, did the surgeon explain the risks and benefits of the surgery to your parent/guardian (to you the parent or guardian) in a way they (you) could understand?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</si>
</sst>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m/d"/>
    <numFmt numFmtId="169" formatCode="m/d/yyyy"/>
    <numFmt numFmtId="170" formatCode="[$-809]dd\ mmmm\ yyyy"/>
  </numFmts>
  <fonts count="9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3" borderId="1" xfId="0" applyFont="1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164" fontId="3" fillId="4" borderId="1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4" fillId="4" borderId="1" xfId="0" applyFont="1" applyFill="1" applyBorder="1" applyAlignment="1">
      <alignment/>
    </xf>
    <xf numFmtId="0" fontId="2" fillId="0" borderId="0" xfId="0" applyFont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49" fontId="3" fillId="3" borderId="1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3" fillId="4" borderId="2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vertical="top" wrapText="1"/>
    </xf>
    <xf numFmtId="164" fontId="1" fillId="2" borderId="1" xfId="0" applyNumberFormat="1" applyFont="1" applyFill="1" applyBorder="1" applyAlignment="1">
      <alignment/>
    </xf>
    <xf numFmtId="164" fontId="0" fillId="4" borderId="1" xfId="0" applyNumberFormat="1" applyFill="1" applyBorder="1" applyAlignment="1">
      <alignment/>
    </xf>
    <xf numFmtId="164" fontId="0" fillId="3" borderId="1" xfId="0" applyNumberFormat="1" applyFill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164" fontId="1" fillId="2" borderId="3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3" fillId="4" borderId="3" xfId="0" applyNumberFormat="1" applyFont="1" applyFill="1" applyBorder="1" applyAlignment="1">
      <alignment/>
    </xf>
    <xf numFmtId="14" fontId="0" fillId="0" borderId="0" xfId="0" applyNumberFormat="1" applyAlignment="1">
      <alignment vertical="top" wrapText="1"/>
    </xf>
    <xf numFmtId="0" fontId="4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3" fillId="4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3" fillId="4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/>
    </xf>
    <xf numFmtId="0" fontId="3" fillId="4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2" fillId="4" borderId="0" xfId="0" applyFont="1" applyFill="1" applyBorder="1" applyAlignment="1">
      <alignment vertical="top" wrapText="1"/>
    </xf>
    <xf numFmtId="164" fontId="3" fillId="4" borderId="0" xfId="0" applyNumberFormat="1" applyFont="1" applyFill="1" applyBorder="1" applyAlignment="1">
      <alignment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4" borderId="0" xfId="0" applyFont="1" applyFill="1" applyAlignment="1">
      <alignment vertical="top" wrapText="1"/>
    </xf>
    <xf numFmtId="0" fontId="3" fillId="4" borderId="0" xfId="0" applyFont="1" applyFill="1" applyAlignment="1">
      <alignment vertical="top" wrapText="1"/>
    </xf>
    <xf numFmtId="0" fontId="3" fillId="4" borderId="0" xfId="0" applyFont="1" applyFill="1" applyAlignment="1">
      <alignment/>
    </xf>
    <xf numFmtId="0" fontId="2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3" fillId="4" borderId="0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7"/>
  <sheetViews>
    <sheetView tabSelected="1" workbookViewId="0" topLeftCell="A1">
      <selection activeCell="CN4" sqref="CN4"/>
    </sheetView>
  </sheetViews>
  <sheetFormatPr defaultColWidth="9.140625" defaultRowHeight="12.75"/>
  <cols>
    <col min="5" max="5" width="10.28125" style="0" customWidth="1"/>
    <col min="6" max="6" width="9.8515625" style="0" customWidth="1"/>
    <col min="7" max="7" width="10.140625" style="0" customWidth="1"/>
    <col min="8" max="8" width="13.7109375" style="0" customWidth="1"/>
    <col min="10" max="12" width="19.8515625" style="0" customWidth="1"/>
    <col min="13" max="13" width="18.28125" style="0" customWidth="1"/>
    <col min="14" max="14" width="16.421875" style="0" customWidth="1"/>
    <col min="15" max="15" width="14.00390625" style="0" customWidth="1"/>
    <col min="16" max="16" width="16.8515625" style="0" customWidth="1"/>
    <col min="17" max="17" width="17.421875" style="0" customWidth="1"/>
    <col min="18" max="18" width="14.28125" style="0" customWidth="1"/>
    <col min="19" max="19" width="13.421875" style="0" customWidth="1"/>
    <col min="20" max="20" width="14.8515625" style="0" customWidth="1"/>
    <col min="21" max="21" width="14.7109375" style="0" customWidth="1"/>
    <col min="22" max="22" width="13.140625" style="0" customWidth="1"/>
    <col min="23" max="24" width="15.28125" style="0" customWidth="1"/>
    <col min="25" max="25" width="12.8515625" style="0" customWidth="1"/>
    <col min="26" max="26" width="13.421875" style="0" customWidth="1"/>
    <col min="27" max="27" width="13.57421875" style="0" customWidth="1"/>
    <col min="28" max="28" width="12.28125" style="0" customWidth="1"/>
    <col min="29" max="29" width="13.8515625" style="0" customWidth="1"/>
    <col min="30" max="30" width="19.140625" style="0" customWidth="1"/>
    <col min="31" max="31" width="18.7109375" style="0" customWidth="1"/>
    <col min="32" max="32" width="14.00390625" style="0" customWidth="1"/>
    <col min="33" max="33" width="12.8515625" style="0" customWidth="1"/>
    <col min="34" max="35" width="16.421875" style="0" customWidth="1"/>
    <col min="36" max="36" width="14.7109375" style="0" customWidth="1"/>
    <col min="37" max="37" width="19.140625" style="0" customWidth="1"/>
    <col min="38" max="38" width="13.57421875" style="0" customWidth="1"/>
    <col min="39" max="39" width="17.7109375" style="0" customWidth="1"/>
    <col min="40" max="40" width="15.421875" style="0" customWidth="1"/>
    <col min="41" max="41" width="16.00390625" style="0" customWidth="1"/>
    <col min="42" max="42" width="13.8515625" style="0" customWidth="1"/>
    <col min="43" max="43" width="16.57421875" style="0" customWidth="1"/>
    <col min="44" max="44" width="21.7109375" style="0" customWidth="1"/>
    <col min="45" max="45" width="16.421875" style="0" customWidth="1"/>
    <col min="46" max="48" width="14.140625" style="0" customWidth="1"/>
    <col min="49" max="49" width="15.28125" style="0" customWidth="1"/>
    <col min="50" max="50" width="18.421875" style="0" customWidth="1"/>
    <col min="51" max="51" width="15.8515625" style="0" customWidth="1"/>
    <col min="52" max="52" width="17.8515625" style="0" customWidth="1"/>
    <col min="53" max="53" width="16.28125" style="0" customWidth="1"/>
    <col min="54" max="54" width="22.140625" style="0" customWidth="1"/>
    <col min="55" max="55" width="17.8515625" style="0" customWidth="1"/>
    <col min="56" max="56" width="14.421875" style="0" customWidth="1"/>
    <col min="57" max="57" width="16.28125" style="0" customWidth="1"/>
    <col min="58" max="89" width="13.140625" style="0" customWidth="1"/>
    <col min="90" max="90" width="12.7109375" style="52" customWidth="1"/>
    <col min="91" max="93" width="15.00390625" style="0" customWidth="1"/>
    <col min="94" max="95" width="15.421875" style="0" customWidth="1"/>
    <col min="96" max="96" width="14.140625" style="0" customWidth="1"/>
    <col min="97" max="97" width="15.140625" style="0" customWidth="1"/>
    <col min="98" max="98" width="19.140625" style="0" customWidth="1"/>
  </cols>
  <sheetData>
    <row r="1" spans="1:98" s="11" customFormat="1" ht="15">
      <c r="A1" s="11" t="s">
        <v>114</v>
      </c>
      <c r="B1" s="11" t="s">
        <v>116</v>
      </c>
      <c r="C1" s="11" t="s">
        <v>117</v>
      </c>
      <c r="D1" s="11" t="s">
        <v>155</v>
      </c>
      <c r="E1" s="11" t="s">
        <v>118</v>
      </c>
      <c r="F1" s="11" t="s">
        <v>119</v>
      </c>
      <c r="G1" s="11" t="s">
        <v>120</v>
      </c>
      <c r="H1" s="11" t="s">
        <v>157</v>
      </c>
      <c r="I1" s="11" t="s">
        <v>121</v>
      </c>
      <c r="J1" s="11" t="s">
        <v>51</v>
      </c>
      <c r="K1" s="11" t="s">
        <v>52</v>
      </c>
      <c r="L1" s="11" t="s">
        <v>53</v>
      </c>
      <c r="M1" s="11" t="s">
        <v>54</v>
      </c>
      <c r="N1" s="11" t="s">
        <v>55</v>
      </c>
      <c r="O1" s="11" t="s">
        <v>56</v>
      </c>
      <c r="P1" s="11" t="s">
        <v>57</v>
      </c>
      <c r="Q1" s="11" t="s">
        <v>58</v>
      </c>
      <c r="R1" s="11" t="s">
        <v>59</v>
      </c>
      <c r="S1" s="11" t="s">
        <v>60</v>
      </c>
      <c r="T1" s="11" t="s">
        <v>61</v>
      </c>
      <c r="U1" s="11" t="s">
        <v>62</v>
      </c>
      <c r="V1" s="11" t="s">
        <v>63</v>
      </c>
      <c r="W1" s="11" t="s">
        <v>64</v>
      </c>
      <c r="X1" s="11" t="s">
        <v>125</v>
      </c>
      <c r="Y1" s="11" t="s">
        <v>65</v>
      </c>
      <c r="Z1" s="11" t="s">
        <v>66</v>
      </c>
      <c r="AA1" s="11" t="s">
        <v>67</v>
      </c>
      <c r="AB1" s="11" t="s">
        <v>68</v>
      </c>
      <c r="AC1" s="11" t="s">
        <v>69</v>
      </c>
      <c r="AD1" s="11" t="s">
        <v>70</v>
      </c>
      <c r="AE1" s="11" t="s">
        <v>71</v>
      </c>
      <c r="AF1" s="11" t="s">
        <v>72</v>
      </c>
      <c r="AG1" s="11" t="s">
        <v>73</v>
      </c>
      <c r="AH1" s="11" t="s">
        <v>74</v>
      </c>
      <c r="AI1" s="11" t="s">
        <v>75</v>
      </c>
      <c r="AJ1" s="11" t="s">
        <v>76</v>
      </c>
      <c r="AK1" s="11" t="s">
        <v>77</v>
      </c>
      <c r="AL1" s="11" t="s">
        <v>78</v>
      </c>
      <c r="AM1" s="11" t="s">
        <v>79</v>
      </c>
      <c r="AN1" s="11" t="s">
        <v>80</v>
      </c>
      <c r="AO1" s="11" t="s">
        <v>81</v>
      </c>
      <c r="AP1" s="11" t="s">
        <v>82</v>
      </c>
      <c r="AQ1" s="11" t="s">
        <v>83</v>
      </c>
      <c r="AR1" s="11" t="s">
        <v>84</v>
      </c>
      <c r="AS1" s="11" t="s">
        <v>85</v>
      </c>
      <c r="AT1" s="11" t="s">
        <v>86</v>
      </c>
      <c r="AU1" s="11" t="s">
        <v>87</v>
      </c>
      <c r="AV1" s="11" t="s">
        <v>88</v>
      </c>
      <c r="AW1" s="11" t="s">
        <v>126</v>
      </c>
      <c r="AX1" s="11" t="s">
        <v>89</v>
      </c>
      <c r="AY1" s="11" t="s">
        <v>90</v>
      </c>
      <c r="AZ1" s="11" t="s">
        <v>91</v>
      </c>
      <c r="BA1" s="11" t="s">
        <v>92</v>
      </c>
      <c r="BB1" s="11" t="s">
        <v>93</v>
      </c>
      <c r="BC1" s="11" t="s">
        <v>94</v>
      </c>
      <c r="BD1" s="11" t="s">
        <v>95</v>
      </c>
      <c r="BE1" s="11" t="s">
        <v>96</v>
      </c>
      <c r="BF1" s="11" t="s">
        <v>112</v>
      </c>
      <c r="BG1" s="11" t="s">
        <v>113</v>
      </c>
      <c r="BH1" s="11" t="s">
        <v>204</v>
      </c>
      <c r="BI1" s="11" t="s">
        <v>205</v>
      </c>
      <c r="BJ1" s="11" t="s">
        <v>206</v>
      </c>
      <c r="BK1" s="11" t="s">
        <v>207</v>
      </c>
      <c r="BL1" s="11" t="s">
        <v>208</v>
      </c>
      <c r="BM1" s="11" t="s">
        <v>209</v>
      </c>
      <c r="BN1" s="11" t="s">
        <v>215</v>
      </c>
      <c r="BO1" s="11" t="s">
        <v>217</v>
      </c>
      <c r="BP1" s="11" t="s">
        <v>219</v>
      </c>
      <c r="BQ1" s="11" t="s">
        <v>221</v>
      </c>
      <c r="BR1" s="11" t="s">
        <v>223</v>
      </c>
      <c r="BS1" s="11" t="s">
        <v>225</v>
      </c>
      <c r="BT1" s="11" t="s">
        <v>227</v>
      </c>
      <c r="BU1" s="11" t="s">
        <v>229</v>
      </c>
      <c r="BV1" s="11" t="s">
        <v>231</v>
      </c>
      <c r="BW1" s="11" t="s">
        <v>232</v>
      </c>
      <c r="BX1" s="11" t="s">
        <v>233</v>
      </c>
      <c r="BY1" s="11" t="s">
        <v>234</v>
      </c>
      <c r="BZ1" s="11" t="s">
        <v>235</v>
      </c>
      <c r="CA1" s="11" t="s">
        <v>240</v>
      </c>
      <c r="CB1" s="11" t="s">
        <v>241</v>
      </c>
      <c r="CC1" s="11" t="s">
        <v>242</v>
      </c>
      <c r="CD1" s="11" t="s">
        <v>243</v>
      </c>
      <c r="CE1" s="11" t="s">
        <v>244</v>
      </c>
      <c r="CF1" s="11" t="s">
        <v>245</v>
      </c>
      <c r="CG1" s="11" t="s">
        <v>246</v>
      </c>
      <c r="CH1" s="11" t="s">
        <v>247</v>
      </c>
      <c r="CI1" s="11" t="s">
        <v>253</v>
      </c>
      <c r="CJ1" s="11" t="s">
        <v>258</v>
      </c>
      <c r="CK1" s="11" t="s">
        <v>255</v>
      </c>
      <c r="CL1" s="50" t="s">
        <v>254</v>
      </c>
      <c r="CM1" s="11" t="s">
        <v>261</v>
      </c>
      <c r="CN1" s="11" t="s">
        <v>262</v>
      </c>
      <c r="CO1" s="11" t="s">
        <v>263</v>
      </c>
      <c r="CP1" s="11" t="s">
        <v>264</v>
      </c>
      <c r="CQ1" s="11" t="s">
        <v>265</v>
      </c>
      <c r="CR1" s="11" t="s">
        <v>266</v>
      </c>
      <c r="CS1" s="11" t="s">
        <v>267</v>
      </c>
      <c r="CT1" s="11" t="s">
        <v>275</v>
      </c>
    </row>
    <row r="2" spans="1:98" s="23" customFormat="1" ht="91.5" customHeight="1">
      <c r="A2" s="23" t="s">
        <v>115</v>
      </c>
      <c r="B2" s="23" t="s">
        <v>122</v>
      </c>
      <c r="C2" s="23" t="s">
        <v>123</v>
      </c>
      <c r="D2" s="23" t="s">
        <v>156</v>
      </c>
      <c r="E2" s="23" t="s">
        <v>152</v>
      </c>
      <c r="F2" s="23" t="s">
        <v>153</v>
      </c>
      <c r="G2" s="23" t="s">
        <v>154</v>
      </c>
      <c r="H2" s="23" t="s">
        <v>158</v>
      </c>
      <c r="I2" s="23" t="s">
        <v>124</v>
      </c>
      <c r="J2" s="23" t="s">
        <v>424</v>
      </c>
      <c r="K2" s="23" t="s">
        <v>160</v>
      </c>
      <c r="L2" s="23" t="s">
        <v>159</v>
      </c>
      <c r="M2" s="23" t="s">
        <v>161</v>
      </c>
      <c r="N2" s="23" t="s">
        <v>162</v>
      </c>
      <c r="O2" s="23" t="s">
        <v>139</v>
      </c>
      <c r="P2" s="23" t="s">
        <v>163</v>
      </c>
      <c r="Q2" s="23" t="s">
        <v>164</v>
      </c>
      <c r="R2" s="23" t="s">
        <v>165</v>
      </c>
      <c r="S2" s="23" t="s">
        <v>166</v>
      </c>
      <c r="T2" s="23" t="s">
        <v>425</v>
      </c>
      <c r="U2" s="23" t="s">
        <v>167</v>
      </c>
      <c r="V2" s="23" t="s">
        <v>168</v>
      </c>
      <c r="W2" s="23" t="s">
        <v>169</v>
      </c>
      <c r="X2" s="23" t="s">
        <v>170</v>
      </c>
      <c r="Y2" s="23" t="s">
        <v>171</v>
      </c>
      <c r="Z2" s="58" t="s">
        <v>172</v>
      </c>
      <c r="AA2" s="23" t="s">
        <v>173</v>
      </c>
      <c r="AB2" s="23" t="s">
        <v>174</v>
      </c>
      <c r="AC2" s="23" t="s">
        <v>175</v>
      </c>
      <c r="AD2" s="23" t="s">
        <v>176</v>
      </c>
      <c r="AE2" s="23" t="s">
        <v>177</v>
      </c>
      <c r="AF2" s="23" t="s">
        <v>178</v>
      </c>
      <c r="AG2" s="23" t="s">
        <v>437</v>
      </c>
      <c r="AH2" s="23" t="s">
        <v>179</v>
      </c>
      <c r="AI2" s="23" t="s">
        <v>180</v>
      </c>
      <c r="AJ2" s="23" t="s">
        <v>181</v>
      </c>
      <c r="AK2" s="23" t="s">
        <v>182</v>
      </c>
      <c r="AL2" s="23" t="s">
        <v>183</v>
      </c>
      <c r="AM2" s="23" t="s">
        <v>184</v>
      </c>
      <c r="AN2" s="23" t="s">
        <v>185</v>
      </c>
      <c r="AO2" s="23" t="s">
        <v>186</v>
      </c>
      <c r="AP2" s="23" t="s">
        <v>187</v>
      </c>
      <c r="AQ2" s="23" t="s">
        <v>188</v>
      </c>
      <c r="AR2" s="23" t="s">
        <v>189</v>
      </c>
      <c r="AS2" s="23" t="s">
        <v>190</v>
      </c>
      <c r="AT2" s="23" t="s">
        <v>191</v>
      </c>
      <c r="AU2" s="23" t="s">
        <v>192</v>
      </c>
      <c r="AV2" s="23" t="s">
        <v>193</v>
      </c>
      <c r="AW2" s="23" t="s">
        <v>194</v>
      </c>
      <c r="AX2" s="23" t="s">
        <v>195</v>
      </c>
      <c r="AY2" s="23" t="s">
        <v>196</v>
      </c>
      <c r="AZ2" s="23" t="s">
        <v>197</v>
      </c>
      <c r="BA2" s="23" t="s">
        <v>198</v>
      </c>
      <c r="BB2" s="23" t="s">
        <v>199</v>
      </c>
      <c r="BC2" s="23" t="s">
        <v>200</v>
      </c>
      <c r="BD2" s="32" t="s">
        <v>201</v>
      </c>
      <c r="BE2" s="23" t="s">
        <v>426</v>
      </c>
      <c r="BF2" s="23" t="s">
        <v>202</v>
      </c>
      <c r="BG2" s="23" t="s">
        <v>203</v>
      </c>
      <c r="BH2" s="23" t="s">
        <v>210</v>
      </c>
      <c r="BI2" s="23" t="s">
        <v>211</v>
      </c>
      <c r="BJ2" s="23" t="s">
        <v>212</v>
      </c>
      <c r="BK2" s="23" t="s">
        <v>213</v>
      </c>
      <c r="BL2" s="23" t="s">
        <v>428</v>
      </c>
      <c r="BM2" s="23" t="s">
        <v>214</v>
      </c>
      <c r="BN2" s="23" t="s">
        <v>216</v>
      </c>
      <c r="BO2" s="23" t="s">
        <v>218</v>
      </c>
      <c r="BP2" s="23" t="s">
        <v>220</v>
      </c>
      <c r="BQ2" s="23" t="s">
        <v>222</v>
      </c>
      <c r="BR2" s="23" t="s">
        <v>224</v>
      </c>
      <c r="BS2" s="23" t="s">
        <v>226</v>
      </c>
      <c r="BT2" s="23" t="s">
        <v>228</v>
      </c>
      <c r="BU2" s="23" t="s">
        <v>230</v>
      </c>
      <c r="BV2" s="23" t="s">
        <v>140</v>
      </c>
      <c r="BW2" s="23" t="s">
        <v>236</v>
      </c>
      <c r="BX2" s="23" t="s">
        <v>237</v>
      </c>
      <c r="BY2" s="23" t="s">
        <v>238</v>
      </c>
      <c r="BZ2" s="23" t="s">
        <v>239</v>
      </c>
      <c r="CA2" s="23" t="s">
        <v>248</v>
      </c>
      <c r="CB2" s="23" t="s">
        <v>249</v>
      </c>
      <c r="CC2" s="23" t="s">
        <v>250</v>
      </c>
      <c r="CD2" s="23" t="s">
        <v>430</v>
      </c>
      <c r="CE2" s="23" t="s">
        <v>127</v>
      </c>
      <c r="CF2" s="23" t="s">
        <v>251</v>
      </c>
      <c r="CG2" s="23" t="s">
        <v>252</v>
      </c>
      <c r="CH2" s="23" t="s">
        <v>257</v>
      </c>
      <c r="CI2" s="23" t="s">
        <v>256</v>
      </c>
      <c r="CJ2" s="23" t="s">
        <v>259</v>
      </c>
      <c r="CK2" s="23" t="s">
        <v>432</v>
      </c>
      <c r="CL2" s="51" t="s">
        <v>260</v>
      </c>
      <c r="CM2" s="23" t="s">
        <v>268</v>
      </c>
      <c r="CN2" s="23" t="s">
        <v>439</v>
      </c>
      <c r="CO2" s="23" t="s">
        <v>269</v>
      </c>
      <c r="CP2" s="23" t="s">
        <v>270</v>
      </c>
      <c r="CQ2" s="23" t="s">
        <v>271</v>
      </c>
      <c r="CR2" s="23" t="s">
        <v>272</v>
      </c>
      <c r="CS2" s="23" t="s">
        <v>273</v>
      </c>
      <c r="CT2" s="23" t="s">
        <v>274</v>
      </c>
    </row>
    <row r="3" spans="25:57" ht="12.75">
      <c r="Y3" s="23"/>
      <c r="Z3" s="47"/>
      <c r="AB3" s="23"/>
      <c r="AG3" s="23"/>
      <c r="AN3" s="23"/>
      <c r="AU3" s="23"/>
      <c r="AV3" s="23"/>
      <c r="BE3" s="23"/>
    </row>
    <row r="4" ht="12.75">
      <c r="Z4" s="47"/>
    </row>
    <row r="5" ht="12.75">
      <c r="Z5" s="47"/>
    </row>
    <row r="6" ht="12.75">
      <c r="Z6" s="47"/>
    </row>
    <row r="7" ht="12.75">
      <c r="Z7" s="4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7">
      <selection activeCell="B17" sqref="B17"/>
    </sheetView>
  </sheetViews>
  <sheetFormatPr defaultColWidth="9.140625" defaultRowHeight="12.75"/>
  <cols>
    <col min="1" max="1" width="34.8515625" style="35" customWidth="1"/>
    <col min="2" max="2" width="25.7109375" style="35" customWidth="1"/>
    <col min="3" max="3" width="19.7109375" style="35" customWidth="1"/>
    <col min="4" max="4" width="17.00390625" style="36" customWidth="1"/>
    <col min="5" max="16384" width="9.140625" style="35" customWidth="1"/>
  </cols>
  <sheetData>
    <row r="1" spans="1:4" s="3" customFormat="1" ht="21.75" customHeight="1">
      <c r="A1" s="1" t="s">
        <v>12</v>
      </c>
      <c r="B1" s="2" t="s">
        <v>13</v>
      </c>
      <c r="C1" s="2" t="s">
        <v>14</v>
      </c>
      <c r="D1" s="24" t="s">
        <v>15</v>
      </c>
    </row>
    <row r="2" spans="1:4" s="12" customFormat="1" ht="14.25">
      <c r="A2" s="71" t="s">
        <v>431</v>
      </c>
      <c r="B2" s="4" t="s">
        <v>35</v>
      </c>
      <c r="C2" s="4">
        <f>COUNTIF(Data!CD:CD,1)</f>
        <v>0</v>
      </c>
      <c r="D2" s="5">
        <f>IF(COUNTIF(Data!CD:CD,"&gt;0")=0,"",COUNTIF(Data!CD:CD,1)/COUNTIF(Data!CD:CD,"&gt;0"))</f>
      </c>
    </row>
    <row r="3" spans="1:4" s="12" customFormat="1" ht="14.25">
      <c r="A3" s="72"/>
      <c r="B3" s="4" t="s">
        <v>36</v>
      </c>
      <c r="C3" s="4">
        <f>COUNTIF(Data!CD:CD,2)</f>
        <v>0</v>
      </c>
      <c r="D3" s="5">
        <f>IF(COUNTIF(Data!CD:CD,"&gt;0")=0,"",COUNTIF(Data!CD:CD,2)/COUNTIF(Data!CD:CD,"&gt;0"))</f>
      </c>
    </row>
    <row r="4" spans="1:4" s="12" customFormat="1" ht="14.25">
      <c r="A4" s="72"/>
      <c r="B4" s="4" t="s">
        <v>22</v>
      </c>
      <c r="C4" s="4">
        <f>COUNTIF(Data!CD:CD,3)</f>
        <v>0</v>
      </c>
      <c r="D4" s="5">
        <f>IF(COUNTIF(Data!CD:CD,"&gt;0")=0,"",COUNTIF(Data!CD:CD,3)/COUNTIF(Data!CD:CD,"&gt;0"))</f>
      </c>
    </row>
    <row r="5" spans="1:4" s="12" customFormat="1" ht="14.25">
      <c r="A5" s="72"/>
      <c r="B5" s="6" t="s">
        <v>16</v>
      </c>
      <c r="C5" s="4">
        <f>COUNTIF(Data!CD:CD,".")</f>
        <v>0</v>
      </c>
      <c r="D5" s="5"/>
    </row>
    <row r="6" spans="1:4" s="12" customFormat="1" ht="14.25">
      <c r="A6" s="72"/>
      <c r="B6" s="4"/>
      <c r="C6" s="4"/>
      <c r="D6" s="5"/>
    </row>
    <row r="7" spans="1:4" s="13" customFormat="1" ht="14.25">
      <c r="A7" s="64" t="s">
        <v>398</v>
      </c>
      <c r="B7" s="7" t="s">
        <v>28</v>
      </c>
      <c r="C7" s="7">
        <f>COUNTIF(Data!CE:CE,1)</f>
        <v>0</v>
      </c>
      <c r="D7" s="8">
        <f>IF(COUNTIF(Data!CE:CE,"&gt;0")=0,"",COUNTIF(Data!CE:CE,1)/COUNTIF(Data!CE:CE,"&gt;0"))</f>
      </c>
    </row>
    <row r="8" spans="1:4" s="13" customFormat="1" ht="14.25">
      <c r="A8" s="65"/>
      <c r="B8" s="7" t="s">
        <v>27</v>
      </c>
      <c r="C8" s="7">
        <f>COUNTIF(Data!CE:CE,2)</f>
        <v>0</v>
      </c>
      <c r="D8" s="8">
        <f>IF(COUNTIF(Data!CE:CE,"&gt;0")=0,"",COUNTIF(Data!CE:CE,2)/COUNTIF(Data!CE:CE,"&gt;0"))</f>
      </c>
    </row>
    <row r="9" spans="1:4" s="13" customFormat="1" ht="14.25">
      <c r="A9" s="65"/>
      <c r="B9" s="7" t="s">
        <v>26</v>
      </c>
      <c r="C9" s="7">
        <f>COUNTIF(Data!CE:CE,3)</f>
        <v>0</v>
      </c>
      <c r="D9" s="8">
        <f>IF(COUNTIF(Data!CE:CE,"&gt;0")=0,"",COUNTIF(Data!CE:CE,3)/COUNTIF(Data!CE:CE,"&gt;0"))</f>
      </c>
    </row>
    <row r="10" spans="1:4" s="13" customFormat="1" ht="14.25">
      <c r="A10" s="65"/>
      <c r="B10" s="7" t="s">
        <v>25</v>
      </c>
      <c r="C10" s="7">
        <f>COUNTIF(Data!CE:CE,4)</f>
        <v>0</v>
      </c>
      <c r="D10" s="8">
        <f>IF(COUNTIF(Data!CE:CE,"&gt;0")=0,"",COUNTIF(Data!CE:CE,4)/COUNTIF(Data!CE:CE,"&gt;0"))</f>
      </c>
    </row>
    <row r="11" spans="1:4" s="13" customFormat="1" ht="14.25">
      <c r="A11" s="65"/>
      <c r="B11" s="7" t="s">
        <v>24</v>
      </c>
      <c r="C11" s="7">
        <f>COUNTIF(Data!CE:CE,5)</f>
        <v>0</v>
      </c>
      <c r="D11" s="8">
        <f>IF(COUNTIF(Data!CE:CE,"&gt;0")=0,"",COUNTIF(Data!CE:CE,5)/COUNTIF(Data!CE:CE,"&gt;0"))</f>
      </c>
    </row>
    <row r="12" spans="1:4" s="13" customFormat="1" ht="14.25">
      <c r="A12" s="65"/>
      <c r="B12" s="10" t="s">
        <v>16</v>
      </c>
      <c r="C12" s="7">
        <f>COUNTIF(Data!CE:CE,".")</f>
        <v>0</v>
      </c>
      <c r="D12" s="8"/>
    </row>
    <row r="13" spans="1:4" s="13" customFormat="1" ht="14.25">
      <c r="A13" s="65"/>
      <c r="B13" s="7"/>
      <c r="C13" s="7"/>
      <c r="D13" s="8"/>
    </row>
    <row r="14" spans="1:4" s="12" customFormat="1" ht="14.25">
      <c r="A14" s="71" t="s">
        <v>399</v>
      </c>
      <c r="B14" s="4" t="s">
        <v>28</v>
      </c>
      <c r="C14" s="4">
        <f>COUNTIF(Data!CF:CF,1)</f>
        <v>0</v>
      </c>
      <c r="D14" s="5">
        <f>IF(COUNTIF(Data!CF:CF,"&gt;0")=0,"",COUNTIF(Data!CF:CF,1)/COUNTIF(Data!CF:CF,"&gt;0"))</f>
      </c>
    </row>
    <row r="15" spans="1:4" s="12" customFormat="1" ht="14.25">
      <c r="A15" s="72"/>
      <c r="B15" s="4" t="s">
        <v>27</v>
      </c>
      <c r="C15" s="4">
        <f>COUNTIF(Data!CF:CF,2)</f>
        <v>0</v>
      </c>
      <c r="D15" s="5">
        <f>IF(COUNTIF(Data!CF:CF,"&gt;0")=0,"",COUNTIF(Data!CF:CF,2)/COUNTIF(Data!CF:CF,"&gt;0"))</f>
      </c>
    </row>
    <row r="16" spans="1:4" s="12" customFormat="1" ht="14.25">
      <c r="A16" s="72"/>
      <c r="B16" s="4" t="s">
        <v>26</v>
      </c>
      <c r="C16" s="4">
        <f>COUNTIF(Data!CF:CF,3)</f>
        <v>0</v>
      </c>
      <c r="D16" s="5">
        <f>IF(COUNTIF(Data!CF:CF,"&gt;0")=0,"",COUNTIF(Data!CF:CF,3)/COUNTIF(Data!CF:CF,"&gt;0"))</f>
      </c>
    </row>
    <row r="17" spans="1:4" s="12" customFormat="1" ht="14.25">
      <c r="A17" s="72"/>
      <c r="B17" s="4" t="s">
        <v>25</v>
      </c>
      <c r="C17" s="4">
        <f>COUNTIF(Data!CF:CF,4)</f>
        <v>0</v>
      </c>
      <c r="D17" s="5">
        <f>IF(COUNTIF(Data!CF:CF,"&gt;0")=0,"",COUNTIF(Data!CF:CF,4)/COUNTIF(Data!CF:CF,"&gt;0"))</f>
      </c>
    </row>
    <row r="18" spans="1:4" s="12" customFormat="1" ht="14.25">
      <c r="A18" s="72"/>
      <c r="B18" s="4" t="s">
        <v>24</v>
      </c>
      <c r="C18" s="4">
        <f>COUNTIF(Data!CF:CF,5)</f>
        <v>0</v>
      </c>
      <c r="D18" s="5">
        <f>IF(COUNTIF(Data!CF:CF,"&gt;0")=0,"",COUNTIF(Data!CF:CF,5)/COUNTIF(Data!CF:CF,"&gt;0"))</f>
      </c>
    </row>
    <row r="19" spans="1:4" s="12" customFormat="1" ht="14.25">
      <c r="A19" s="72"/>
      <c r="B19" s="6" t="s">
        <v>16</v>
      </c>
      <c r="C19" s="4">
        <f>COUNTIF(Data!CF:CF,".")</f>
        <v>0</v>
      </c>
      <c r="D19" s="5"/>
    </row>
    <row r="20" spans="1:4" s="12" customFormat="1" ht="14.25">
      <c r="A20" s="72"/>
      <c r="B20" s="4"/>
      <c r="C20" s="4"/>
      <c r="D20" s="5"/>
    </row>
  </sheetData>
  <mergeCells count="3">
    <mergeCell ref="A2:A6"/>
    <mergeCell ref="A7:A13"/>
    <mergeCell ref="A14:A2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27">
      <selection activeCell="B44" sqref="B44"/>
    </sheetView>
  </sheetViews>
  <sheetFormatPr defaultColWidth="9.140625" defaultRowHeight="12.75"/>
  <cols>
    <col min="1" max="1" width="33.421875" style="35" customWidth="1"/>
    <col min="2" max="2" width="53.8515625" style="35" customWidth="1"/>
    <col min="3" max="3" width="14.28125" style="35" customWidth="1"/>
    <col min="4" max="4" width="16.28125" style="36" customWidth="1"/>
    <col min="5" max="16384" width="9.140625" style="35" customWidth="1"/>
  </cols>
  <sheetData>
    <row r="1" spans="1:4" s="3" customFormat="1" ht="21.75" customHeight="1">
      <c r="A1" s="1" t="s">
        <v>12</v>
      </c>
      <c r="B1" s="2" t="s">
        <v>13</v>
      </c>
      <c r="C1" s="2" t="s">
        <v>14</v>
      </c>
      <c r="D1" s="24" t="s">
        <v>15</v>
      </c>
    </row>
    <row r="2" spans="1:4" s="12" customFormat="1" ht="14.25">
      <c r="A2" s="61" t="s">
        <v>400</v>
      </c>
      <c r="B2" s="4" t="s">
        <v>40</v>
      </c>
      <c r="C2" s="4">
        <f>COUNTIF(Data!CG:CG,1)</f>
        <v>0</v>
      </c>
      <c r="D2" s="5">
        <f>IF(COUNTIF(Data!CG:CG,"&gt;0")=0,"",COUNTIF(Data!CG:CG,1)/COUNTIF(Data!CG:CG,"&gt;0"))</f>
      </c>
    </row>
    <row r="3" spans="1:4" s="12" customFormat="1" ht="14.25">
      <c r="A3" s="73"/>
      <c r="B3" s="4" t="s">
        <v>41</v>
      </c>
      <c r="C3" s="4">
        <f>COUNTIF(Data!CG:CG,2)</f>
        <v>0</v>
      </c>
      <c r="D3" s="5">
        <f>IF(COUNTIF(Data!CG:CG,"&gt;0")=0,"",COUNTIF(Data!CG:CG,2)/COUNTIF(Data!CG:CG,"&gt;0"))</f>
      </c>
    </row>
    <row r="4" spans="1:4" s="12" customFormat="1" ht="14.25">
      <c r="A4" s="73"/>
      <c r="B4" s="6" t="s">
        <v>16</v>
      </c>
      <c r="C4" s="4">
        <f>COUNTIF(Data!CG:CG,".")</f>
        <v>0</v>
      </c>
      <c r="D4" s="5"/>
    </row>
    <row r="5" spans="1:4" s="12" customFormat="1" ht="14.25">
      <c r="A5" s="73"/>
      <c r="B5" s="4"/>
      <c r="C5" s="4"/>
      <c r="D5" s="5"/>
    </row>
    <row r="6" spans="1:4" s="13" customFormat="1" ht="14.25">
      <c r="A6" s="74" t="s">
        <v>401</v>
      </c>
      <c r="B6" s="7"/>
      <c r="C6" s="7"/>
      <c r="D6" s="8"/>
    </row>
    <row r="7" spans="1:4" s="13" customFormat="1" ht="14.25">
      <c r="A7" s="74"/>
      <c r="B7" s="7"/>
      <c r="C7" s="7"/>
      <c r="D7" s="8"/>
    </row>
    <row r="8" spans="1:4" s="13" customFormat="1" ht="14.25">
      <c r="A8" s="74"/>
      <c r="B8" s="7"/>
      <c r="C8" s="7"/>
      <c r="D8" s="8"/>
    </row>
    <row r="9" spans="1:4" s="12" customFormat="1" ht="14.25">
      <c r="A9" s="61" t="s">
        <v>402</v>
      </c>
      <c r="B9" s="4" t="s">
        <v>23</v>
      </c>
      <c r="C9" s="4">
        <f>COUNTIF(Data!CI:CI,1)</f>
        <v>0</v>
      </c>
      <c r="D9" s="5">
        <f>IF(COUNTIF(Data!CI:CI,"&gt;0")=0,"",COUNTIF(Data!CI:CI,1)/COUNTIF(Data!CI:CI,"&gt;0"))</f>
      </c>
    </row>
    <row r="10" spans="1:4" s="12" customFormat="1" ht="14.25">
      <c r="A10" s="61"/>
      <c r="B10" s="4" t="s">
        <v>22</v>
      </c>
      <c r="C10" s="4">
        <f>COUNTIF(Data!CI:CI,2)</f>
        <v>0</v>
      </c>
      <c r="D10" s="5">
        <f>IF(COUNTIF(Data!CI:CI,"&gt;0")=0,"",COUNTIF(Data!CI:CI,2)/COUNTIF(Data!CI:CI,"&gt;0"))</f>
      </c>
    </row>
    <row r="11" spans="1:4" s="12" customFormat="1" ht="14.25">
      <c r="A11" s="61"/>
      <c r="B11" s="6" t="s">
        <v>16</v>
      </c>
      <c r="C11" s="4">
        <f>COUNTIF(Data!CI:CI,".")</f>
        <v>0</v>
      </c>
      <c r="D11" s="5"/>
    </row>
    <row r="12" spans="1:4" s="12" customFormat="1" ht="14.25">
      <c r="A12" s="61"/>
      <c r="B12" s="6"/>
      <c r="C12" s="4"/>
      <c r="D12" s="5"/>
    </row>
    <row r="13" spans="1:4" s="9" customFormat="1" ht="14.25">
      <c r="A13" s="74" t="s">
        <v>403</v>
      </c>
      <c r="B13" s="7" t="s">
        <v>404</v>
      </c>
      <c r="C13" s="7">
        <f>COUNTIF(Data!CJ:CJ,1)</f>
        <v>0</v>
      </c>
      <c r="D13" s="8">
        <f>IF(COUNTIF(Data!CJ:CJ,"&gt;0")=0,"",COUNTIF(Data!CJ:CJ,1)/COUNTIF(Data!CJ:CJ,"&gt;0"))</f>
      </c>
    </row>
    <row r="14" spans="1:4" s="9" customFormat="1" ht="14.25">
      <c r="A14" s="76"/>
      <c r="B14" s="7" t="s">
        <v>405</v>
      </c>
      <c r="C14" s="7">
        <f>COUNTIF(Data!CJ:CJ,2)</f>
        <v>0</v>
      </c>
      <c r="D14" s="8">
        <f>IF(COUNTIF(Data!CJ:CJ,"&gt;0")=0,"",COUNTIF(Data!CJ:CJ,2)/COUNTIF(Data!CJ:CJ,"&gt;0"))</f>
      </c>
    </row>
    <row r="15" spans="1:4" s="9" customFormat="1" ht="14.25">
      <c r="A15" s="76"/>
      <c r="B15" s="7" t="s">
        <v>406</v>
      </c>
      <c r="C15" s="7">
        <f>COUNTIF(Data!CJ:CJ,3)</f>
        <v>0</v>
      </c>
      <c r="D15" s="8">
        <f>IF(COUNTIF(Data!CJ:CJ,"&gt;0")=0,"",COUNTIF(Data!CJ:CJ,3)/COUNTIF(Data!CJ:CJ,"&gt;0"))</f>
      </c>
    </row>
    <row r="16" spans="1:4" s="9" customFormat="1" ht="14.25">
      <c r="A16" s="76"/>
      <c r="B16" s="10" t="s">
        <v>16</v>
      </c>
      <c r="C16" s="7">
        <f>COUNTIF(Data!CJ:CJ,".")</f>
        <v>0</v>
      </c>
      <c r="D16" s="25"/>
    </row>
    <row r="17" spans="1:4" s="9" customFormat="1" ht="14.25">
      <c r="A17" s="76"/>
      <c r="B17" s="7"/>
      <c r="C17" s="14"/>
      <c r="D17" s="25"/>
    </row>
    <row r="18" spans="1:4" s="39" customFormat="1" ht="14.25">
      <c r="A18" s="78" t="s">
        <v>433</v>
      </c>
      <c r="B18" s="4" t="s">
        <v>407</v>
      </c>
      <c r="C18" s="4">
        <f>COUNTIF(Data!CK:CK,1)</f>
        <v>0</v>
      </c>
      <c r="D18" s="5">
        <f>IF(COUNTIF(Data!CK:CK,"&gt;0")=0,"",COUNTIF(Data!CK:CK,1)/COUNTIF(Data!CK:CK,"&gt;0"))</f>
      </c>
    </row>
    <row r="19" spans="1:4" s="39" customFormat="1" ht="14.25">
      <c r="A19" s="79"/>
      <c r="B19" s="4" t="s">
        <v>408</v>
      </c>
      <c r="C19" s="4">
        <f>COUNTIF(Data!CK:CK,2)</f>
        <v>0</v>
      </c>
      <c r="D19" s="5">
        <f>IF(COUNTIF(Data!CK:CK,"&gt;0")=0,"",COUNTIF(Data!CK:CK,2)/COUNTIF(Data!CK:CK,"&gt;0"))</f>
      </c>
    </row>
    <row r="20" spans="1:4" s="39" customFormat="1" ht="14.25">
      <c r="A20" s="79"/>
      <c r="B20" s="4" t="s">
        <v>409</v>
      </c>
      <c r="C20" s="4">
        <f>COUNTIF(Data!CK:CK,3)</f>
        <v>0</v>
      </c>
      <c r="D20" s="5">
        <f>IF(COUNTIF(Data!CK:CK,"&gt;0")=0,"",COUNTIF(Data!CK:CK,3)/COUNTIF(Data!CK:CK,"&gt;0"))</f>
      </c>
    </row>
    <row r="21" spans="1:4" s="39" customFormat="1" ht="14.25">
      <c r="A21" s="79"/>
      <c r="B21" s="4" t="s">
        <v>410</v>
      </c>
      <c r="C21" s="4">
        <f>COUNTIF(Data!CK:CK,4)</f>
        <v>0</v>
      </c>
      <c r="D21" s="5">
        <f>IF(COUNTIF(Data!CK:CK,"&gt;0")=0,"",COUNTIF(Data!CK:CK,4)/COUNTIF(Data!CK:CK,"&gt;0"))</f>
      </c>
    </row>
    <row r="22" spans="1:4" s="39" customFormat="1" ht="14.25">
      <c r="A22" s="79"/>
      <c r="B22" s="6" t="s">
        <v>16</v>
      </c>
      <c r="C22" s="4">
        <f>COUNTIF(Data!CK:CK,".")</f>
        <v>0</v>
      </c>
      <c r="D22" s="5"/>
    </row>
    <row r="23" spans="1:4" s="39" customFormat="1" ht="14.25">
      <c r="A23" s="79"/>
      <c r="B23" s="4"/>
      <c r="C23" s="4"/>
      <c r="D23" s="5"/>
    </row>
    <row r="24" spans="1:4" s="13" customFormat="1" ht="14.25">
      <c r="A24" s="74" t="s">
        <v>411</v>
      </c>
      <c r="B24" s="7" t="s">
        <v>97</v>
      </c>
      <c r="C24" s="7">
        <f>COUNTIF(Data!CL:CL,1)</f>
        <v>0</v>
      </c>
      <c r="D24" s="8">
        <f>IF(COUNTIF(Data!CL:CL,"&gt;0")=0,"",COUNTIF(Data!CL:CL,1)/COUNTIF(Data!CL:CL,"&gt;0"))</f>
      </c>
    </row>
    <row r="25" spans="1:4" s="13" customFormat="1" ht="14.25">
      <c r="A25" s="74"/>
      <c r="B25" s="7" t="s">
        <v>98</v>
      </c>
      <c r="C25" s="7">
        <f>COUNTIF(Data!CL:CL,2)</f>
        <v>0</v>
      </c>
      <c r="D25" s="8">
        <f>IF(COUNTIF(Data!CL:CL,"&gt;0")=0,"",COUNTIF(Data!CL:CL,2)/COUNTIF(Data!CL:CL,"&gt;0"))</f>
      </c>
    </row>
    <row r="26" spans="1:4" s="13" customFormat="1" ht="14.25">
      <c r="A26" s="74"/>
      <c r="B26" s="7" t="s">
        <v>99</v>
      </c>
      <c r="C26" s="7">
        <f>COUNTIF(Data!CL:CL,3)</f>
        <v>0</v>
      </c>
      <c r="D26" s="8">
        <f>IF(COUNTIF(Data!CL:CL,"&gt;0")=0,"",COUNTIF(Data!CL:CL,3)/COUNTIF(Data!CL:CL,"&gt;0"))</f>
      </c>
    </row>
    <row r="27" spans="1:4" s="13" customFormat="1" ht="15">
      <c r="A27" s="59"/>
      <c r="B27" s="7" t="s">
        <v>100</v>
      </c>
      <c r="C27" s="7">
        <f>COUNTIF(Data!CL:CL,4)</f>
        <v>0</v>
      </c>
      <c r="D27" s="8">
        <f>IF(COUNTIF(Data!CL:CL,"&gt;0")=0,"",COUNTIF(Data!CL:CL,4)/COUNTIF(Data!CL:CL,"&gt;0"))</f>
      </c>
    </row>
    <row r="28" spans="1:4" s="13" customFormat="1" ht="15">
      <c r="A28" s="59"/>
      <c r="B28" s="7" t="s">
        <v>101</v>
      </c>
      <c r="C28" s="7">
        <f>COUNTIF(Data!CL:CL,5)</f>
        <v>0</v>
      </c>
      <c r="D28" s="8">
        <f>IF(COUNTIF(Data!CL:CL,"&gt;0")=0,"",COUNTIF(Data!CL:CL,5)/COUNTIF(Data!CL:CL,"&gt;0"))</f>
      </c>
    </row>
    <row r="29" spans="1:4" s="13" customFormat="1" ht="15">
      <c r="A29" s="59"/>
      <c r="B29" s="7" t="s">
        <v>102</v>
      </c>
      <c r="C29" s="7">
        <f>COUNTIF(Data!CL:CL,6)</f>
        <v>0</v>
      </c>
      <c r="D29" s="8">
        <f>IF(COUNTIF(Data!CL:CL,"&gt;0")=0,"",COUNTIF(Data!CL:CL,6)/COUNTIF(Data!CL:CL,"&gt;0"))</f>
      </c>
    </row>
    <row r="30" spans="1:4" s="13" customFormat="1" ht="15">
      <c r="A30" s="59"/>
      <c r="B30" s="7" t="s">
        <v>103</v>
      </c>
      <c r="C30" s="7">
        <f>COUNTIF(Data!CL:CL,7)</f>
        <v>0</v>
      </c>
      <c r="D30" s="8">
        <f>IF(COUNTIF(Data!CL:CL,"&gt;0")=0,"",COUNTIF(Data!CL:CL,7)/COUNTIF(Data!CL:CL,"&gt;0"))</f>
      </c>
    </row>
    <row r="31" spans="1:4" s="13" customFormat="1" ht="15">
      <c r="A31" s="59"/>
      <c r="B31" s="7" t="s">
        <v>104</v>
      </c>
      <c r="C31" s="7">
        <f>COUNTIF(Data!CL:CL,8)</f>
        <v>0</v>
      </c>
      <c r="D31" s="8">
        <f>IF(COUNTIF(Data!CL:CL,"&gt;0")=0,"",COUNTIF(Data!CL:CL,8)/COUNTIF(Data!CL:CL,"&gt;0"))</f>
      </c>
    </row>
    <row r="32" spans="1:4" s="13" customFormat="1" ht="15">
      <c r="A32" s="59"/>
      <c r="B32" s="7" t="s">
        <v>105</v>
      </c>
      <c r="C32" s="7">
        <f>COUNTIF(Data!CL:CL,9)</f>
        <v>0</v>
      </c>
      <c r="D32" s="8">
        <f>IF(COUNTIF(Data!CL:CL,"&gt;0")=0,"",COUNTIF(Data!CL:CL,9)/COUNTIF(Data!CL:CL,"&gt;0"))</f>
      </c>
    </row>
    <row r="33" spans="1:4" s="13" customFormat="1" ht="15">
      <c r="A33" s="59"/>
      <c r="B33" s="7" t="s">
        <v>106</v>
      </c>
      <c r="C33" s="7">
        <f>COUNTIF(Data!CL:CL,10)</f>
        <v>0</v>
      </c>
      <c r="D33" s="8">
        <f>IF(COUNTIF(Data!CL:CL,"&gt;0")=0,"",COUNTIF(Data!CL:CL,10)/COUNTIF(Data!CL:CL,"&gt;0"))</f>
      </c>
    </row>
    <row r="34" spans="1:4" s="13" customFormat="1" ht="15">
      <c r="A34" s="59"/>
      <c r="B34" s="7" t="s">
        <v>107</v>
      </c>
      <c r="C34" s="7">
        <f>COUNTIF(Data!CL:CL,11)</f>
        <v>0</v>
      </c>
      <c r="D34" s="8">
        <f>IF(COUNTIF(Data!CL:CL,"&gt;0")=0,"",COUNTIF(Data!CL:CL,11)/COUNTIF(Data!CL:CL,"&gt;0"))</f>
      </c>
    </row>
    <row r="35" spans="1:4" s="13" customFormat="1" ht="15">
      <c r="A35" s="59"/>
      <c r="B35" s="7" t="s">
        <v>108</v>
      </c>
      <c r="C35" s="7">
        <f>COUNTIF(Data!CL:CL,12)</f>
        <v>0</v>
      </c>
      <c r="D35" s="8">
        <f>IF(COUNTIF(Data!CL:CL,"&gt;0")=0,"",COUNTIF(Data!CL:CL,12)/COUNTIF(Data!CL:CL,"&gt;0"))</f>
      </c>
    </row>
    <row r="36" spans="1:4" s="13" customFormat="1" ht="15">
      <c r="A36" s="59"/>
      <c r="B36" s="7" t="s">
        <v>109</v>
      </c>
      <c r="C36" s="7">
        <f>COUNTIF(Data!CL:CL,13)</f>
        <v>0</v>
      </c>
      <c r="D36" s="8">
        <f>IF(COUNTIF(Data!CL:CL,"&gt;0")=0,"",COUNTIF(Data!CL:CL,13)/COUNTIF(Data!CL:CL,"&gt;0"))</f>
      </c>
    </row>
    <row r="37" spans="1:4" s="13" customFormat="1" ht="15">
      <c r="A37" s="59"/>
      <c r="B37" s="7" t="s">
        <v>110</v>
      </c>
      <c r="C37" s="7">
        <f>COUNTIF(Data!CL:CL,14)</f>
        <v>0</v>
      </c>
      <c r="D37" s="8">
        <f>IF(COUNTIF(Data!CL:CL,"&gt;0")=0,"",COUNTIF(Data!CL:CL,14)/COUNTIF(Data!CL:CL,"&gt;0"))</f>
      </c>
    </row>
    <row r="38" spans="1:4" s="13" customFormat="1" ht="15">
      <c r="A38" s="59"/>
      <c r="B38" s="7" t="s">
        <v>42</v>
      </c>
      <c r="C38" s="7">
        <f>COUNTIF(Data!CL:CL,15)</f>
        <v>0</v>
      </c>
      <c r="D38" s="8">
        <f>IF(COUNTIF(Data!CL:CL,"&gt;0")=0,"",COUNTIF(Data!CL:CL,15)/COUNTIF(Data!CL:CL,"&gt;0"))</f>
      </c>
    </row>
    <row r="39" spans="1:4" s="13" customFormat="1" ht="15">
      <c r="A39" s="59"/>
      <c r="B39" s="7" t="s">
        <v>111</v>
      </c>
      <c r="C39" s="7">
        <f>COUNTIF(Data!CL:CL,16)</f>
        <v>0</v>
      </c>
      <c r="D39" s="8">
        <f>IF(COUNTIF(Data!CL:CL,"&gt;0")=0,"",COUNTIF(Data!CL:CL,16)/COUNTIF(Data!CL:CL,"&gt;0"))</f>
      </c>
    </row>
    <row r="40" spans="1:4" s="13" customFormat="1" ht="15">
      <c r="A40" s="59"/>
      <c r="B40" s="10" t="s">
        <v>16</v>
      </c>
      <c r="C40" s="7">
        <f>COUNTIF(Data!CL:CL,".")</f>
        <v>0</v>
      </c>
      <c r="D40" s="8"/>
    </row>
    <row r="41" spans="1:4" s="13" customFormat="1" ht="15">
      <c r="A41" s="59"/>
      <c r="B41" s="7"/>
      <c r="C41" s="40"/>
      <c r="D41" s="8"/>
    </row>
  </sheetData>
  <mergeCells count="6">
    <mergeCell ref="A24:A26"/>
    <mergeCell ref="A13:A17"/>
    <mergeCell ref="A2:A5"/>
    <mergeCell ref="A9:A12"/>
    <mergeCell ref="A18:A23"/>
    <mergeCell ref="A6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25">
      <selection activeCell="A12" sqref="A12:A15"/>
    </sheetView>
  </sheetViews>
  <sheetFormatPr defaultColWidth="9.140625" defaultRowHeight="12.75"/>
  <cols>
    <col min="1" max="1" width="40.8515625" style="0" customWidth="1"/>
    <col min="2" max="2" width="31.7109375" style="0" customWidth="1"/>
    <col min="3" max="3" width="8.00390625" style="0" bestFit="1" customWidth="1"/>
    <col min="4" max="4" width="16.57421875" style="0" bestFit="1" customWidth="1"/>
  </cols>
  <sheetData>
    <row r="1" spans="1:4" s="3" customFormat="1" ht="21.75" customHeight="1">
      <c r="A1" s="1" t="s">
        <v>12</v>
      </c>
      <c r="B1" s="2" t="s">
        <v>13</v>
      </c>
      <c r="C1" s="2" t="s">
        <v>14</v>
      </c>
      <c r="D1" s="24" t="s">
        <v>15</v>
      </c>
    </row>
    <row r="2" spans="1:4" s="12" customFormat="1" ht="14.25">
      <c r="A2" s="71" t="s">
        <v>412</v>
      </c>
      <c r="B2" s="4" t="s">
        <v>413</v>
      </c>
      <c r="C2" s="4">
        <f>COUNTIF(Data!CM:CM,1)</f>
        <v>0</v>
      </c>
      <c r="D2" s="5">
        <f>IF(COUNTIF(Data!CM:CM,"&gt;0")=0,"",COUNTIF(Data!CM:CM,1)/COUNTIF(Data!CM:CM,"&gt;0"))</f>
      </c>
    </row>
    <row r="3" spans="1:4" s="12" customFormat="1" ht="14.25">
      <c r="A3" s="72"/>
      <c r="B3" s="4" t="s">
        <v>414</v>
      </c>
      <c r="C3" s="4">
        <f>COUNTIF(Data!CM:CM,2)</f>
        <v>0</v>
      </c>
      <c r="D3" s="5">
        <f>IF(COUNTIF(Data!CM:CM,"&gt;0")=0,"",COUNTIF(Data!CM:CM,2)/COUNTIF(Data!CM:CM,"&gt;0"))</f>
      </c>
    </row>
    <row r="4" spans="1:4" s="12" customFormat="1" ht="14.25">
      <c r="A4" s="72"/>
      <c r="B4" s="4" t="s">
        <v>22</v>
      </c>
      <c r="C4" s="4">
        <f>COUNTIF(Data!CM:CM,3)</f>
        <v>0</v>
      </c>
      <c r="D4" s="5">
        <f>IF(COUNTIF(Data!CM:CM,"&gt;0")=0,"",COUNTIF(Data!CM:CM,3)/COUNTIF(Data!CM:CM,"&gt;0"))</f>
      </c>
    </row>
    <row r="5" spans="1:4" s="12" customFormat="1" ht="14.25">
      <c r="A5" s="72"/>
      <c r="B5" s="6" t="s">
        <v>16</v>
      </c>
      <c r="C5" s="4">
        <f>COUNTIF(Data!CM:CM,".")</f>
        <v>0</v>
      </c>
      <c r="D5" s="5"/>
    </row>
    <row r="6" spans="1:4" s="12" customFormat="1" ht="14.25">
      <c r="A6" s="72"/>
      <c r="B6" s="4"/>
      <c r="C6" s="4"/>
      <c r="D6" s="5"/>
    </row>
    <row r="7" spans="1:4" s="13" customFormat="1" ht="14.25">
      <c r="A7" s="64" t="s">
        <v>438</v>
      </c>
      <c r="B7" s="7" t="s">
        <v>23</v>
      </c>
      <c r="C7" s="7">
        <f>COUNTIF(Data!CN:CN,1)</f>
        <v>0</v>
      </c>
      <c r="D7" s="8">
        <f>IF(COUNTIF(Data!CN:CN,"&gt;0")=0,"",COUNTIF(Data!CN:CN,1)/COUNTIF(Data!CN:CN,"&gt;0"))</f>
      </c>
    </row>
    <row r="8" spans="1:4" s="13" customFormat="1" ht="14.25">
      <c r="A8" s="65"/>
      <c r="B8" s="7" t="s">
        <v>415</v>
      </c>
      <c r="C8" s="7">
        <f>COUNTIF(Data!CN:CN,2)</f>
        <v>0</v>
      </c>
      <c r="D8" s="8">
        <f>IF(COUNTIF(Data!CN:CN,"&gt;0")=0,"",COUNTIF(Data!CN:CN,2)/COUNTIF(Data!CN:CN,"&gt;0"))</f>
      </c>
    </row>
    <row r="9" spans="1:4" s="13" customFormat="1" ht="14.25">
      <c r="A9" s="65"/>
      <c r="B9" s="7" t="s">
        <v>416</v>
      </c>
      <c r="C9" s="7">
        <f>COUNTIF(Data!CN:CN,3)</f>
        <v>0</v>
      </c>
      <c r="D9" s="8">
        <f>IF(COUNTIF(Data!CN:CN,"&gt;0")=0,"",COUNTIF(Data!CN:CN,3)/COUNTIF(Data!CN:CN,"&gt;0"))</f>
      </c>
    </row>
    <row r="10" spans="1:4" s="13" customFormat="1" ht="14.25">
      <c r="A10" s="65"/>
      <c r="B10" s="10" t="s">
        <v>16</v>
      </c>
      <c r="C10" s="7">
        <f>COUNTIF(Data!CN:CN,".")</f>
        <v>0</v>
      </c>
      <c r="D10" s="8"/>
    </row>
    <row r="11" spans="1:4" s="13" customFormat="1" ht="14.25">
      <c r="A11" s="65"/>
      <c r="B11" s="7"/>
      <c r="C11" s="7"/>
      <c r="D11" s="8"/>
    </row>
    <row r="12" spans="1:4" s="12" customFormat="1" ht="14.25">
      <c r="A12" s="71" t="s">
        <v>417</v>
      </c>
      <c r="B12" s="4" t="s">
        <v>23</v>
      </c>
      <c r="C12" s="4">
        <f>COUNTIF(Data!CO:CO,1)</f>
        <v>0</v>
      </c>
      <c r="D12" s="5">
        <f>IF(COUNTIF(Data!CO:CO,"&gt;0")=0,"",COUNTIF(Data!CO:CO,1)/COUNTIF(Data!CO:CO,"&gt;0"))</f>
      </c>
    </row>
    <row r="13" spans="1:4" s="12" customFormat="1" ht="14.25">
      <c r="A13" s="72"/>
      <c r="B13" s="4" t="s">
        <v>22</v>
      </c>
      <c r="C13" s="4">
        <f>COUNTIF(Data!CO:CO,2)</f>
        <v>0</v>
      </c>
      <c r="D13" s="5">
        <f>IF(COUNTIF(Data!CO:CO,"&gt;0")=0,"",COUNTIF(Data!CO:CO,2)/COUNTIF(Data!CO:CO,"&gt;0"))</f>
      </c>
    </row>
    <row r="14" spans="1:4" s="12" customFormat="1" ht="14.25">
      <c r="A14" s="72"/>
      <c r="B14" s="6" t="s">
        <v>16</v>
      </c>
      <c r="C14" s="4">
        <f>COUNTIF(Data!CO:CO,".")</f>
        <v>0</v>
      </c>
      <c r="D14" s="5"/>
    </row>
    <row r="15" spans="1:4" s="12" customFormat="1" ht="14.25">
      <c r="A15" s="72"/>
      <c r="B15" s="4"/>
      <c r="C15" s="4"/>
      <c r="D15" s="5"/>
    </row>
    <row r="16" spans="1:4" s="13" customFormat="1" ht="14.25">
      <c r="A16" s="64" t="s">
        <v>418</v>
      </c>
      <c r="B16" s="7" t="s">
        <v>35</v>
      </c>
      <c r="C16" s="7">
        <f>COUNTIF(Data!CP:CP,1)</f>
        <v>0</v>
      </c>
      <c r="D16" s="8">
        <f>IF(COUNTIF(Data!CP:CP,"&gt;0")=0,"",COUNTIF(Data!CP:CP,1)/COUNTIF(Data!CP:CP,"&gt;0"))</f>
      </c>
    </row>
    <row r="17" spans="1:4" s="13" customFormat="1" ht="14.25">
      <c r="A17" s="65"/>
      <c r="B17" s="7" t="s">
        <v>131</v>
      </c>
      <c r="C17" s="7">
        <f>COUNTIF(Data!CP:CP,2)</f>
        <v>0</v>
      </c>
      <c r="D17" s="8">
        <f>IF(COUNTIF(Data!CP:CP,"&gt;0")=0,"",COUNTIF(Data!CP:CP,2)/COUNTIF(Data!CP:CP,"&gt;0"))</f>
      </c>
    </row>
    <row r="18" spans="1:4" s="13" customFormat="1" ht="14.25">
      <c r="A18" s="65"/>
      <c r="B18" s="7" t="s">
        <v>22</v>
      </c>
      <c r="C18" s="7">
        <f>COUNTIF(Data!CP:CP,3)</f>
        <v>0</v>
      </c>
      <c r="D18" s="8">
        <f>IF(COUNTIF(Data!CP:CP,"&gt;0")=0,"",COUNTIF(Data!CP:CP,3)/COUNTIF(Data!CP:CP,"&gt;0"))</f>
      </c>
    </row>
    <row r="19" spans="1:4" s="13" customFormat="1" ht="14.25">
      <c r="A19" s="65"/>
      <c r="B19" s="10" t="s">
        <v>16</v>
      </c>
      <c r="C19" s="7">
        <f>COUNTIF(Data!CP:CP,".")</f>
        <v>0</v>
      </c>
      <c r="D19" s="8"/>
    </row>
    <row r="20" spans="1:4" s="13" customFormat="1" ht="14.25">
      <c r="A20" s="65"/>
      <c r="B20" s="7"/>
      <c r="C20" s="7"/>
      <c r="D20" s="8"/>
    </row>
    <row r="21" spans="1:4" s="12" customFormat="1" ht="14.25">
      <c r="A21" s="71" t="s">
        <v>419</v>
      </c>
      <c r="B21" s="4" t="s">
        <v>28</v>
      </c>
      <c r="C21" s="4">
        <f>COUNTIF(Data!CQ:CQ,1)</f>
        <v>0</v>
      </c>
      <c r="D21" s="5">
        <f>IF(COUNTIF(Data!CQ:CQ,"&gt;0")=0,"",COUNTIF(Data!CQ:CQ,1)/COUNTIF(Data!CQ:CQ,"&gt;0"))</f>
      </c>
    </row>
    <row r="22" spans="1:4" s="12" customFormat="1" ht="14.25">
      <c r="A22" s="72"/>
      <c r="B22" s="4" t="s">
        <v>27</v>
      </c>
      <c r="C22" s="4">
        <f>COUNTIF(Data!CQ:CQ,2)</f>
        <v>0</v>
      </c>
      <c r="D22" s="5">
        <f>IF(COUNTIF(Data!CQ:CQ,"&gt;0")=0,"",COUNTIF(Data!CQ:CQ,2)/COUNTIF(Data!CQ:CQ,"&gt;0"))</f>
      </c>
    </row>
    <row r="23" spans="1:4" s="12" customFormat="1" ht="14.25">
      <c r="A23" s="72"/>
      <c r="B23" s="4" t="s">
        <v>26</v>
      </c>
      <c r="C23" s="4">
        <f>COUNTIF(Data!CQ:CQ,3)</f>
        <v>0</v>
      </c>
      <c r="D23" s="5">
        <f>IF(COUNTIF(Data!CQ:CQ,"&gt;0")=0,"",COUNTIF(Data!CQ:CQ,3)/COUNTIF(Data!CQ:CQ,"&gt;0"))</f>
      </c>
    </row>
    <row r="24" spans="1:4" s="12" customFormat="1" ht="14.25">
      <c r="A24" s="72"/>
      <c r="B24" s="4" t="s">
        <v>25</v>
      </c>
      <c r="C24" s="4">
        <f>COUNTIF(Data!CQ:CQ,4)</f>
        <v>0</v>
      </c>
      <c r="D24" s="5">
        <f>IF(COUNTIF(Data!CQ:CQ,"&gt;0")=0,"",COUNTIF(Data!CQ:CQ,4)/COUNTIF(Data!CQ:CQ,"&gt;0"))</f>
      </c>
    </row>
    <row r="25" spans="1:4" s="12" customFormat="1" ht="14.25">
      <c r="A25" s="72"/>
      <c r="B25" s="4" t="s">
        <v>24</v>
      </c>
      <c r="C25" s="4">
        <f>COUNTIF(Data!CQ:CQ,5)</f>
        <v>0</v>
      </c>
      <c r="D25" s="5">
        <f>IF(COUNTIF(Data!CQ:CQ,"&gt;0")=0,"",COUNTIF(Data!CQ:CQ,5)/COUNTIF(Data!CQ:CQ,"&gt;0"))</f>
      </c>
    </row>
    <row r="26" spans="1:4" s="12" customFormat="1" ht="14.25">
      <c r="A26" s="72"/>
      <c r="B26" s="6" t="s">
        <v>16</v>
      </c>
      <c r="C26" s="4">
        <f>COUNTIF(Data!CQ:CQ,".")</f>
        <v>0</v>
      </c>
      <c r="D26" s="5"/>
    </row>
    <row r="27" spans="1:4" s="12" customFormat="1" ht="14.25">
      <c r="A27" s="72"/>
      <c r="B27" s="4"/>
      <c r="C27" s="4"/>
      <c r="D27" s="5"/>
    </row>
    <row r="28" spans="1:4" s="13" customFormat="1" ht="14.25">
      <c r="A28" s="64" t="s">
        <v>420</v>
      </c>
      <c r="B28" s="7" t="s">
        <v>23</v>
      </c>
      <c r="C28" s="7">
        <f>COUNTIF(Data!CR:CR,1)</f>
        <v>0</v>
      </c>
      <c r="D28" s="8">
        <f>IF(COUNTIF(Data!CR:CR,"&gt;0")=0,"",COUNTIF(Data!CR:CR,1)/COUNTIF(Data!CR:CR,"&gt;0"))</f>
      </c>
    </row>
    <row r="29" spans="1:4" s="13" customFormat="1" ht="14.25">
      <c r="A29" s="65"/>
      <c r="B29" s="7" t="s">
        <v>421</v>
      </c>
      <c r="C29" s="7">
        <f>COUNTIF(Data!CR:CR,2)</f>
        <v>0</v>
      </c>
      <c r="D29" s="8">
        <f>IF(COUNTIF(Data!CR:CR,"&gt;0")=0,"",COUNTIF(Data!CR:CR,2)/COUNTIF(Data!CR:CR,"&gt;0"))</f>
      </c>
    </row>
    <row r="30" spans="1:4" s="13" customFormat="1" ht="14.25">
      <c r="A30" s="65"/>
      <c r="B30" s="7" t="s">
        <v>416</v>
      </c>
      <c r="C30" s="7">
        <f>COUNTIF(Data!CR:CR,3)</f>
        <v>0</v>
      </c>
      <c r="D30" s="8">
        <f>IF(COUNTIF(Data!CR:CR,"&gt;0")=0,"",COUNTIF(Data!CR:CR,3)/COUNTIF(Data!CR:CR,"&gt;0"))</f>
      </c>
    </row>
    <row r="31" spans="1:4" s="13" customFormat="1" ht="14.25">
      <c r="A31" s="65"/>
      <c r="B31" s="10" t="s">
        <v>16</v>
      </c>
      <c r="C31" s="7">
        <f>COUNTIF(Data!CR:CR,".")</f>
        <v>0</v>
      </c>
      <c r="D31" s="8"/>
    </row>
    <row r="32" spans="1:4" s="13" customFormat="1" ht="14.25">
      <c r="A32" s="65"/>
      <c r="B32" s="7"/>
      <c r="C32" s="7"/>
      <c r="D32" s="8"/>
    </row>
    <row r="33" spans="1:4" s="12" customFormat="1" ht="14.25">
      <c r="A33" s="71" t="s">
        <v>422</v>
      </c>
      <c r="B33" s="4" t="s">
        <v>23</v>
      </c>
      <c r="C33" s="4">
        <f>COUNTIF(Data!CS:CS,1)</f>
        <v>0</v>
      </c>
      <c r="D33" s="5">
        <f>IF(COUNTIF(Data!CS:CS,"&gt;0")=0,"",COUNTIF(Data!CS:CS,1)/COUNTIF(Data!CS:CS,"&gt;0"))</f>
      </c>
    </row>
    <row r="34" spans="1:4" s="12" customFormat="1" ht="14.25">
      <c r="A34" s="72"/>
      <c r="B34" s="4" t="s">
        <v>22</v>
      </c>
      <c r="C34" s="4">
        <f>COUNTIF(Data!CS:CS,2)</f>
        <v>0</v>
      </c>
      <c r="D34" s="5">
        <f>IF(COUNTIF(Data!CS:CS,"&gt;0")=0,"",COUNTIF(Data!CS:CS,2)/COUNTIF(Data!CS:CS,"&gt;0"))</f>
      </c>
    </row>
    <row r="35" spans="1:4" s="12" customFormat="1" ht="14.25">
      <c r="A35" s="72"/>
      <c r="B35" s="6" t="s">
        <v>16</v>
      </c>
      <c r="C35" s="4">
        <f>COUNTIF(Data!CS:CS,".")</f>
        <v>0</v>
      </c>
      <c r="D35" s="5"/>
    </row>
    <row r="36" spans="1:4" s="12" customFormat="1" ht="14.25">
      <c r="A36" s="72"/>
      <c r="B36" s="4"/>
      <c r="C36" s="4"/>
      <c r="D36" s="5"/>
    </row>
    <row r="37" spans="1:4" s="13" customFormat="1" ht="14.25">
      <c r="A37" s="64" t="s">
        <v>423</v>
      </c>
      <c r="B37" s="7" t="s">
        <v>23</v>
      </c>
      <c r="C37" s="7">
        <f>COUNTIF(Data!CT:CT,1)</f>
        <v>0</v>
      </c>
      <c r="D37" s="8">
        <f>IF(COUNTIF(Data!CT:CT,"&gt;0")=0,"",COUNTIF(Data!CT:CT,1)/COUNTIF(Data!CT:CT,"&gt;0"))</f>
      </c>
    </row>
    <row r="38" spans="1:4" s="13" customFormat="1" ht="14.25">
      <c r="A38" s="65"/>
      <c r="B38" s="7" t="s">
        <v>39</v>
      </c>
      <c r="C38" s="7">
        <f>COUNTIF(Data!CT:CT,2)</f>
        <v>0</v>
      </c>
      <c r="D38" s="8">
        <f>IF(COUNTIF(Data!CT:CT,"&gt;0")=0,"",COUNTIF(Data!CT:CT,2)/COUNTIF(Data!CT:CT,"&gt;0"))</f>
      </c>
    </row>
    <row r="39" spans="1:4" s="13" customFormat="1" ht="14.25">
      <c r="A39" s="65"/>
      <c r="B39" s="10" t="s">
        <v>16</v>
      </c>
      <c r="C39" s="7">
        <f>COUNTIF(Data!CT:CT,".")</f>
        <v>0</v>
      </c>
      <c r="D39" s="8"/>
    </row>
    <row r="40" spans="1:4" s="13" customFormat="1" ht="14.25">
      <c r="A40" s="65"/>
      <c r="B40" s="7"/>
      <c r="C40" s="7"/>
      <c r="D40" s="8"/>
    </row>
  </sheetData>
  <mergeCells count="8">
    <mergeCell ref="A2:A6"/>
    <mergeCell ref="A7:A11"/>
    <mergeCell ref="A12:A15"/>
    <mergeCell ref="A16:A20"/>
    <mergeCell ref="A33:A36"/>
    <mergeCell ref="A37:A40"/>
    <mergeCell ref="A21:A27"/>
    <mergeCell ref="A28:A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34">
      <selection activeCell="B28" sqref="B28"/>
    </sheetView>
  </sheetViews>
  <sheetFormatPr defaultColWidth="9.140625" defaultRowHeight="12.75"/>
  <cols>
    <col min="1" max="1" width="30.140625" style="35" customWidth="1"/>
    <col min="2" max="2" width="50.00390625" style="35" customWidth="1"/>
    <col min="3" max="3" width="18.7109375" style="35" customWidth="1"/>
    <col min="4" max="4" width="22.7109375" style="36" customWidth="1"/>
    <col min="5" max="16384" width="9.140625" style="35" customWidth="1"/>
  </cols>
  <sheetData>
    <row r="1" spans="1:4" s="3" customFormat="1" ht="21.75" customHeight="1">
      <c r="A1" s="1" t="s">
        <v>12</v>
      </c>
      <c r="B1" s="2" t="s">
        <v>13</v>
      </c>
      <c r="C1" s="2" t="s">
        <v>14</v>
      </c>
      <c r="D1" s="24" t="s">
        <v>15</v>
      </c>
    </row>
    <row r="2" spans="1:4" s="12" customFormat="1" ht="14.25">
      <c r="A2" s="61" t="s">
        <v>427</v>
      </c>
      <c r="B2" s="4" t="s">
        <v>128</v>
      </c>
      <c r="C2" s="34">
        <f>COUNTIF(Data!J:J,1)</f>
        <v>0</v>
      </c>
      <c r="D2" s="5">
        <f>IF(COUNTIF(Data!J:J,"&gt;0")=0,"",COUNTIF(Data!J:J,1)/COUNTIF(Data!J:J,"&gt;0"))</f>
      </c>
    </row>
    <row r="3" spans="1:4" s="12" customFormat="1" ht="14.25">
      <c r="A3" s="62"/>
      <c r="B3" s="4" t="s">
        <v>43</v>
      </c>
      <c r="C3" s="34">
        <f>COUNTIF(Data!J:J,2)</f>
        <v>0</v>
      </c>
      <c r="D3" s="5">
        <f>IF(COUNTIF(Data!J:J,"&gt;0")=0,"",COUNTIF(Data!J:J,2)/COUNTIF(Data!J:J,"&gt;0"))</f>
      </c>
    </row>
    <row r="4" spans="1:4" s="12" customFormat="1" ht="14.25">
      <c r="A4" s="62"/>
      <c r="B4" s="4" t="s">
        <v>129</v>
      </c>
      <c r="C4" s="34">
        <f>COUNTIF(Data!J:J,3)</f>
        <v>0</v>
      </c>
      <c r="D4" s="5">
        <f>IF(COUNTIF(Data!J:J,"&gt;0")=0,"",COUNTIF(Data!J:J,3)/COUNTIF(Data!J:J,"&gt;0"))</f>
      </c>
    </row>
    <row r="5" spans="1:4" s="12" customFormat="1" ht="14.25">
      <c r="A5" s="63"/>
      <c r="B5" s="6" t="s">
        <v>16</v>
      </c>
      <c r="C5" s="34">
        <f>COUNTIF(Data!J:J,".")</f>
        <v>0</v>
      </c>
      <c r="D5" s="5"/>
    </row>
    <row r="6" spans="1:4" s="12" customFormat="1" ht="15" customHeight="1">
      <c r="A6" s="63"/>
      <c r="B6" s="6"/>
      <c r="C6" s="34"/>
      <c r="D6" s="5"/>
    </row>
    <row r="7" spans="1:4" s="13" customFormat="1" ht="14.25">
      <c r="A7" s="64" t="s">
        <v>276</v>
      </c>
      <c r="B7" s="7" t="s">
        <v>277</v>
      </c>
      <c r="C7" s="7">
        <f>COUNTIF(Data!K:K,1)</f>
        <v>0</v>
      </c>
      <c r="D7" s="8">
        <f>IF(COUNTIF(Data!K:K,"&gt;0")=0,"",COUNTIF(Data!K:K,1)/COUNTIF(Data!K:K,"&gt;0"))</f>
      </c>
    </row>
    <row r="8" spans="1:4" s="13" customFormat="1" ht="14.25">
      <c r="A8" s="65"/>
      <c r="B8" s="7" t="s">
        <v>278</v>
      </c>
      <c r="C8" s="7">
        <f>COUNTIF(Data!K:K,2)</f>
        <v>0</v>
      </c>
      <c r="D8" s="8">
        <f>IF(COUNTIF(Data!K:K,"&gt;0")=0,"",COUNTIF(Data!K:K,2)/COUNTIF(Data!K:K,"&gt;0"))</f>
      </c>
    </row>
    <row r="9" spans="1:4" s="13" customFormat="1" ht="13.5" customHeight="1">
      <c r="A9" s="65"/>
      <c r="B9" s="10" t="s">
        <v>16</v>
      </c>
      <c r="C9" s="7">
        <f>COUNTIF(Data!K:K,".")</f>
        <v>0</v>
      </c>
      <c r="D9" s="8"/>
    </row>
    <row r="10" spans="1:4" s="13" customFormat="1" ht="14.25">
      <c r="A10" s="66"/>
      <c r="B10" s="7"/>
      <c r="C10" s="7"/>
      <c r="D10" s="8"/>
    </row>
    <row r="11" spans="1:4" s="12" customFormat="1" ht="14.25">
      <c r="A11" s="67" t="s">
        <v>279</v>
      </c>
      <c r="B11" s="12" t="s">
        <v>44</v>
      </c>
      <c r="C11" s="4">
        <f>COUNTIF(Data!L:L,1)</f>
        <v>0</v>
      </c>
      <c r="D11" s="5">
        <f>IF(COUNTIF(Data!L:L,"&gt;0")=0,"",COUNTIF(Data!L:L,1)/COUNTIF(Data!L:L,"&gt;0"))</f>
      </c>
    </row>
    <row r="12" spans="1:4" s="12" customFormat="1" ht="14.25">
      <c r="A12" s="68"/>
      <c r="B12" s="12" t="s">
        <v>45</v>
      </c>
      <c r="C12" s="4">
        <f>COUNTIF(Data!L:L,2)</f>
        <v>0</v>
      </c>
      <c r="D12" s="5">
        <f>IF(COUNTIF(Data!L:L,"&gt;0")=0,"",COUNTIF(Data!L:L,2)/COUNTIF(Data!L:L,"&gt;0"))</f>
      </c>
    </row>
    <row r="13" spans="1:4" s="12" customFormat="1" ht="14.25">
      <c r="A13" s="68"/>
      <c r="B13" s="12" t="s">
        <v>46</v>
      </c>
      <c r="C13" s="4">
        <f>COUNTIF(Data!L:L,3)</f>
        <v>0</v>
      </c>
      <c r="D13" s="5">
        <f>IF(COUNTIF(Data!L:L,"&gt;0")=0,"",COUNTIF(Data!L:L,3)/COUNTIF(Data!L:L,"&gt;0"))</f>
      </c>
    </row>
    <row r="14" spans="1:4" s="12" customFormat="1" ht="14.25">
      <c r="A14" s="68"/>
      <c r="B14" s="12" t="s">
        <v>47</v>
      </c>
      <c r="C14" s="4">
        <f>COUNTIF(Data!L:L,4)</f>
        <v>0</v>
      </c>
      <c r="D14" s="5">
        <f>IF(COUNTIF(Data!L:L,"&gt;0")=0,"",COUNTIF(Data!L:L,4)/COUNTIF(Data!L:L,"&gt;0"))</f>
      </c>
    </row>
    <row r="15" spans="1:4" s="12" customFormat="1" ht="14.25">
      <c r="A15" s="68"/>
      <c r="B15" s="12" t="s">
        <v>141</v>
      </c>
      <c r="C15" s="4">
        <f>COUNTIF(Data!L:L,5)</f>
        <v>0</v>
      </c>
      <c r="D15" s="5">
        <f>IF(COUNTIF(Data!L:L,"&gt;0")=0,"",COUNTIF(Data!L:L,5)/COUNTIF(Data!L:L,"&gt;0"))</f>
      </c>
    </row>
    <row r="16" spans="1:4" s="12" customFormat="1" ht="14.25">
      <c r="A16" s="68"/>
      <c r="B16" s="12" t="s">
        <v>130</v>
      </c>
      <c r="C16" s="4">
        <f>COUNTIF(Data!L:L,6)</f>
        <v>0</v>
      </c>
      <c r="D16" s="5">
        <f>IF(COUNTIF(Data!L:L,"&gt;0")=0,"",COUNTIF(Data!L:L,6)/COUNTIF(Data!L:L,"&gt;0"))</f>
      </c>
    </row>
    <row r="17" spans="1:4" s="12" customFormat="1" ht="14.25">
      <c r="A17" s="68"/>
      <c r="B17" s="12" t="s">
        <v>280</v>
      </c>
      <c r="C17" s="4">
        <f>COUNTIF(Data!L:L,7)</f>
        <v>0</v>
      </c>
      <c r="D17" s="5">
        <f>IF(COUNTIF(Data!L:L,"&gt;0")=0,"",COUNTIF(Data!L:L,7)/COUNTIF(Data!L:L,"&gt;0"))</f>
      </c>
    </row>
    <row r="18" spans="1:4" s="12" customFormat="1" ht="14.25">
      <c r="A18" s="68"/>
      <c r="B18" s="33" t="s">
        <v>16</v>
      </c>
      <c r="C18" s="34">
        <f>COUNTIF(Data!L:L,".")</f>
        <v>0</v>
      </c>
      <c r="D18" s="5"/>
    </row>
    <row r="19" spans="1:4" s="12" customFormat="1" ht="14.25">
      <c r="A19" s="68"/>
      <c r="B19" s="34"/>
      <c r="C19" s="4"/>
      <c r="D19" s="5"/>
    </row>
    <row r="20" spans="1:4" s="13" customFormat="1" ht="14.25">
      <c r="A20" s="69" t="s">
        <v>281</v>
      </c>
      <c r="B20" s="7" t="s">
        <v>17</v>
      </c>
      <c r="C20" s="7">
        <f>COUNTIF(Data!M:M,1)</f>
        <v>0</v>
      </c>
      <c r="D20" s="8">
        <f>IF(COUNTIF(Data!M:M,"&gt;0")=0,"",COUNTIF(Data!M:M,1)/COUNTIF(Data!M:M,"&gt;0"))</f>
      </c>
    </row>
    <row r="21" spans="1:4" s="13" customFormat="1" ht="14.25">
      <c r="A21" s="70"/>
      <c r="B21" s="7" t="s">
        <v>18</v>
      </c>
      <c r="C21" s="7">
        <f>COUNTIF(Data!M:M,2)</f>
        <v>0</v>
      </c>
      <c r="D21" s="8">
        <f>IF(COUNTIF(Data!M:M,"&gt;0")=0,"",COUNTIF(Data!M:M,2)/COUNTIF(Data!M:M,"&gt;0"))</f>
      </c>
    </row>
    <row r="22" spans="1:4" s="13" customFormat="1" ht="14.25">
      <c r="A22" s="70"/>
      <c r="B22" s="7" t="s">
        <v>19</v>
      </c>
      <c r="C22" s="7">
        <f>COUNTIF(Data!M:M,3)</f>
        <v>0</v>
      </c>
      <c r="D22" s="8">
        <f>IF(COUNTIF(Data!M:M,"&gt;0")=0,"",COUNTIF(Data!M:M,3)/COUNTIF(Data!M:M,"&gt;0"))</f>
      </c>
    </row>
    <row r="23" spans="1:4" s="13" customFormat="1" ht="14.25">
      <c r="A23" s="70"/>
      <c r="B23" s="10" t="s">
        <v>16</v>
      </c>
      <c r="C23" s="7">
        <f>COUNTIF(Data!M:M,".")</f>
        <v>0</v>
      </c>
      <c r="D23" s="8"/>
    </row>
    <row r="24" spans="1:4" s="13" customFormat="1" ht="14.25">
      <c r="A24" s="70"/>
      <c r="B24" s="7"/>
      <c r="C24" s="7"/>
      <c r="D24" s="8"/>
    </row>
    <row r="25" spans="1:4" s="12" customFormat="1" ht="14.25">
      <c r="A25" s="61" t="s">
        <v>282</v>
      </c>
      <c r="B25" s="4" t="s">
        <v>283</v>
      </c>
      <c r="C25" s="4">
        <f>COUNTIF(Data!N:N,1)</f>
        <v>0</v>
      </c>
      <c r="D25" s="5">
        <f>IF(COUNTIF(Data!N:N,"&gt;0")=0,"",COUNTIF(Data!N:N,1)/COUNTIF(Data!N:N,"&gt;0"))</f>
      </c>
    </row>
    <row r="26" spans="1:4" s="12" customFormat="1" ht="14.25">
      <c r="A26" s="73"/>
      <c r="B26" s="4" t="s">
        <v>434</v>
      </c>
      <c r="C26" s="4">
        <f>COUNTIF(Data!N:N,2)</f>
        <v>0</v>
      </c>
      <c r="D26" s="5">
        <f>IF(COUNTIF(Data!N:N,"&gt;0")=0,"",COUNTIF(Data!N:N,2)/COUNTIF(Data!N:N,"&gt;0"))</f>
      </c>
    </row>
    <row r="27" spans="1:4" s="12" customFormat="1" ht="14.25">
      <c r="A27" s="73"/>
      <c r="B27" s="4" t="s">
        <v>435</v>
      </c>
      <c r="C27" s="4">
        <f>COUNTIF(Data!N:N,3)</f>
        <v>0</v>
      </c>
      <c r="D27" s="5">
        <f>IF(COUNTIF(Data!N:N,"&gt;0")=0,"",COUNTIF(Data!N:N,3)/COUNTIF(Data!N:N,"&gt;0"))</f>
      </c>
    </row>
    <row r="28" spans="1:4" s="12" customFormat="1" ht="14.25">
      <c r="A28" s="73"/>
      <c r="B28" s="6" t="s">
        <v>16</v>
      </c>
      <c r="C28" s="4">
        <f>COUNTIF(Data!N:N,".")</f>
        <v>0</v>
      </c>
      <c r="D28" s="5"/>
    </row>
    <row r="29" spans="1:4" s="12" customFormat="1" ht="14.25">
      <c r="A29" s="55"/>
      <c r="B29" s="6"/>
      <c r="C29" s="4"/>
      <c r="D29" s="5"/>
    </row>
    <row r="30" spans="1:4" s="13" customFormat="1" ht="14.25">
      <c r="A30" s="64" t="s">
        <v>142</v>
      </c>
      <c r="B30" s="7" t="s">
        <v>23</v>
      </c>
      <c r="C30" s="7">
        <f>COUNTIF(Data!O:O,1)</f>
        <v>0</v>
      </c>
      <c r="D30" s="8">
        <f>IF(COUNTIF(Data!O:O,"&gt;0")=0,"",COUNTIF(Data!O:O,1)/COUNTIF(Data!O:O,"&gt;0"))</f>
      </c>
    </row>
    <row r="31" spans="1:8" s="13" customFormat="1" ht="14.25">
      <c r="A31" s="65"/>
      <c r="B31" s="7" t="s">
        <v>22</v>
      </c>
      <c r="C31" s="7">
        <f>COUNTIF(Data!O:O,2)</f>
        <v>0</v>
      </c>
      <c r="D31" s="8">
        <f>IF(COUNTIF(Data!O:O,"&gt;0")=0,"",COUNTIF(Data!O:O,2)/COUNTIF(Data!O:O,"&gt;0"))</f>
      </c>
      <c r="F31" s="40"/>
      <c r="G31" s="40"/>
      <c r="H31" s="40"/>
    </row>
    <row r="32" spans="1:8" s="13" customFormat="1" ht="14.25">
      <c r="A32" s="65"/>
      <c r="B32" s="7" t="s">
        <v>143</v>
      </c>
      <c r="C32" s="7">
        <f>COUNTIF(Data!O:O,3)</f>
        <v>0</v>
      </c>
      <c r="D32" s="8">
        <f>IF(COUNTIF(Data!O:O,"&gt;0")=0,"",COUNTIF(Data!O:O,3)/COUNTIF(Data!O:O,"&gt;0"))</f>
      </c>
      <c r="F32" s="40"/>
      <c r="G32" s="40"/>
      <c r="H32" s="40"/>
    </row>
    <row r="33" spans="1:8" s="13" customFormat="1" ht="14.25">
      <c r="A33" s="65"/>
      <c r="B33" s="10" t="s">
        <v>16</v>
      </c>
      <c r="C33" s="7">
        <f>COUNTIF(Data!O:O,".")</f>
        <v>0</v>
      </c>
      <c r="D33" s="8"/>
      <c r="F33" s="40"/>
      <c r="G33" s="40"/>
      <c r="H33" s="40"/>
    </row>
    <row r="34" spans="1:8" s="13" customFormat="1" ht="14.25">
      <c r="A34" s="65"/>
      <c r="B34" s="7"/>
      <c r="C34" s="7"/>
      <c r="D34" s="8"/>
      <c r="F34" s="40"/>
      <c r="G34" s="41"/>
      <c r="H34" s="40"/>
    </row>
    <row r="35" spans="1:4" s="12" customFormat="1" ht="14.25">
      <c r="A35" s="71" t="s">
        <v>144</v>
      </c>
      <c r="B35" s="4" t="s">
        <v>22</v>
      </c>
      <c r="C35" s="4">
        <f>COUNTIF(Data!P:P,1)</f>
        <v>0</v>
      </c>
      <c r="D35" s="5">
        <f>IF(COUNTIF(Data!P:P,"&gt;0")=0,"",COUNTIF(Data!P:P,1)/COUNTIF(Data!P:P,"&gt;0"))</f>
      </c>
    </row>
    <row r="36" spans="1:4" s="12" customFormat="1" ht="14.25">
      <c r="A36" s="72"/>
      <c r="B36" s="4" t="s">
        <v>48</v>
      </c>
      <c r="C36" s="4">
        <f>COUNTIF(Data!P:P,2)</f>
        <v>0</v>
      </c>
      <c r="D36" s="5">
        <f>IF(COUNTIF(Data!P:P,"&gt;0")=0,"",COUNTIF(Data!P:P,2)/COUNTIF(Data!P:P,"&gt;0"))</f>
      </c>
    </row>
    <row r="37" spans="1:4" s="12" customFormat="1" ht="14.25">
      <c r="A37" s="72"/>
      <c r="B37" s="4" t="s">
        <v>49</v>
      </c>
      <c r="C37" s="4">
        <f>COUNTIF(Data!P:P,3)</f>
        <v>0</v>
      </c>
      <c r="D37" s="5">
        <f>IF(COUNTIF(Data!P:P,"&gt;0")=0,"",COUNTIF(Data!P:P,3)/COUNTIF(Data!P:P,"&gt;0"))</f>
      </c>
    </row>
    <row r="38" spans="1:4" s="12" customFormat="1" ht="14.25">
      <c r="A38" s="72"/>
      <c r="B38" s="4" t="s">
        <v>50</v>
      </c>
      <c r="C38" s="4">
        <f>COUNTIF(Data!P:P,4)</f>
        <v>0</v>
      </c>
      <c r="D38" s="5">
        <f>IF(COUNTIF(Data!P:P,"&gt;0")=0,"",COUNTIF(Data!P:P,4)/COUNTIF(Data!P:P,"&gt;0"))</f>
      </c>
    </row>
    <row r="39" spans="1:4" s="12" customFormat="1" ht="14.25">
      <c r="A39" s="72"/>
      <c r="B39" s="6" t="s">
        <v>16</v>
      </c>
      <c r="C39" s="4">
        <f>COUNTIF(Data!P:P,".")</f>
        <v>0</v>
      </c>
      <c r="D39" s="5"/>
    </row>
    <row r="40" spans="1:4" s="12" customFormat="1" ht="14.25">
      <c r="A40" s="72"/>
      <c r="B40" s="4"/>
      <c r="C40" s="4"/>
      <c r="D40" s="5"/>
    </row>
    <row r="41" spans="1:4" s="13" customFormat="1" ht="14.25">
      <c r="A41" s="64" t="s">
        <v>284</v>
      </c>
      <c r="B41" s="7" t="s">
        <v>285</v>
      </c>
      <c r="C41" s="7">
        <f>COUNTIF(Data!Q:Q,1)</f>
        <v>0</v>
      </c>
      <c r="D41" s="8">
        <f>IF(COUNTIF(Data!Q:Q,"&gt;0")=0,"",COUNTIF(Data!Q:Q,1)/COUNTIF(Data!Q:Q,"&gt;0"))</f>
      </c>
    </row>
    <row r="42" spans="1:8" s="13" customFormat="1" ht="14.25">
      <c r="A42" s="65"/>
      <c r="B42" s="7" t="s">
        <v>286</v>
      </c>
      <c r="C42" s="7">
        <f>COUNTIF(Data!Q:Q,2)</f>
        <v>0</v>
      </c>
      <c r="D42" s="8">
        <f>IF(COUNTIF(Data!Q:Q,"&gt;0")=0,"",COUNTIF(Data!Q:Q,2)/COUNTIF(Data!Q:Q,"&gt;0"))</f>
      </c>
      <c r="F42" s="40"/>
      <c r="G42" s="40"/>
      <c r="H42" s="40"/>
    </row>
    <row r="43" spans="1:8" s="13" customFormat="1" ht="14.25">
      <c r="A43" s="65"/>
      <c r="B43" s="7" t="s">
        <v>287</v>
      </c>
      <c r="C43" s="7">
        <f>COUNTIF(Data!Q:Q,3)</f>
        <v>0</v>
      </c>
      <c r="D43" s="8">
        <f>IF(COUNTIF(Data!Q:Q,"&gt;0")=0,"",COUNTIF(Data!Q:Q,3)/COUNTIF(Data!Q:Q,"&gt;0"))</f>
      </c>
      <c r="F43" s="40"/>
      <c r="G43" s="40"/>
      <c r="H43" s="40"/>
    </row>
    <row r="44" spans="1:8" s="13" customFormat="1" ht="14.25">
      <c r="A44" s="65"/>
      <c r="B44" s="7" t="s">
        <v>288</v>
      </c>
      <c r="C44" s="7">
        <f>COUNTIF(Data!Q:Q,4)</f>
        <v>0</v>
      </c>
      <c r="D44" s="8">
        <f>IF(COUNTIF(Data!Q:Q,"&gt;0")=0,"",COUNTIF(Data!Q:Q,4)/COUNTIF(Data!Q:Q,"&gt;0"))</f>
      </c>
      <c r="F44" s="40"/>
      <c r="G44" s="40"/>
      <c r="H44" s="40"/>
    </row>
    <row r="45" spans="1:8" s="13" customFormat="1" ht="14.25">
      <c r="A45" s="65"/>
      <c r="B45" s="10" t="s">
        <v>16</v>
      </c>
      <c r="C45" s="7">
        <f>COUNTIF(Data!Q:Q,".")</f>
        <v>0</v>
      </c>
      <c r="D45" s="8"/>
      <c r="F45" s="40"/>
      <c r="G45" s="41"/>
      <c r="H45" s="40"/>
    </row>
    <row r="46" spans="1:8" s="13" customFormat="1" ht="14.25">
      <c r="A46" s="53"/>
      <c r="B46" s="10"/>
      <c r="C46" s="7"/>
      <c r="D46" s="8"/>
      <c r="F46" s="40"/>
      <c r="G46" s="41"/>
      <c r="H46" s="40"/>
    </row>
    <row r="47" spans="1:4" s="12" customFormat="1" ht="14.25">
      <c r="A47" s="71" t="s">
        <v>289</v>
      </c>
      <c r="B47" s="4" t="s">
        <v>20</v>
      </c>
      <c r="C47" s="4">
        <f>COUNTIF(Data!R:R,1)</f>
        <v>0</v>
      </c>
      <c r="D47" s="5">
        <f>IF(COUNTIF(Data!R:R,"&gt;0")=0,"",COUNTIF(Data!R:R,1)/COUNTIF(Data!R:R,"&gt;0"))</f>
      </c>
    </row>
    <row r="48" spans="1:4" s="12" customFormat="1" ht="14.25">
      <c r="A48" s="72"/>
      <c r="B48" s="4" t="s">
        <v>21</v>
      </c>
      <c r="C48" s="4">
        <f>COUNTIF(Data!R:R,2)</f>
        <v>0</v>
      </c>
      <c r="D48" s="5">
        <f>IF(COUNTIF(Data!R:R,"&gt;0")=0,"",COUNTIF(Data!R:R,2)/COUNTIF(Data!R:R,"&gt;0"))</f>
      </c>
    </row>
    <row r="49" spans="1:4" s="12" customFormat="1" ht="14.25">
      <c r="A49" s="72"/>
      <c r="B49" s="4" t="s">
        <v>22</v>
      </c>
      <c r="C49" s="4">
        <f>COUNTIF(Data!R:R,3)</f>
        <v>0</v>
      </c>
      <c r="D49" s="5">
        <f>IF(COUNTIF(Data!R:R,"&gt;0")=0,"",COUNTIF(Data!R:R,3)/COUNTIF(Data!R:R,"&gt;0"))</f>
      </c>
    </row>
    <row r="50" spans="1:4" s="12" customFormat="1" ht="14.25">
      <c r="A50" s="72"/>
      <c r="B50" s="6" t="s">
        <v>16</v>
      </c>
      <c r="C50" s="4">
        <f>COUNTIF(Data!R:R,".")</f>
        <v>0</v>
      </c>
      <c r="D50" s="5"/>
    </row>
    <row r="51" spans="1:4" s="12" customFormat="1" ht="14.25">
      <c r="A51" s="72"/>
      <c r="B51" s="4"/>
      <c r="C51" s="4"/>
      <c r="D51" s="5"/>
    </row>
    <row r="52" spans="1:4" s="13" customFormat="1" ht="14.25">
      <c r="A52" s="64" t="s">
        <v>290</v>
      </c>
      <c r="B52" s="7" t="s">
        <v>20</v>
      </c>
      <c r="C52" s="7">
        <f>COUNTIF(Data!S:S,1)</f>
        <v>0</v>
      </c>
      <c r="D52" s="8">
        <f>IF(COUNTIF(Data!S:S,"&gt;0")=0,"",COUNTIF(Data!S:S,1)/COUNTIF(Data!S:S,"&gt;0"))</f>
      </c>
    </row>
    <row r="53" spans="1:8" s="13" customFormat="1" ht="14.25">
      <c r="A53" s="65"/>
      <c r="B53" s="7" t="s">
        <v>21</v>
      </c>
      <c r="C53" s="7">
        <f>COUNTIF(Data!S:S,2)</f>
        <v>0</v>
      </c>
      <c r="D53" s="8">
        <f>IF(COUNTIF(Data!S:S,"&gt;0")=0,"",COUNTIF(Data!S:S,2)/COUNTIF(Data!S:S,"&gt;0"))</f>
      </c>
      <c r="F53" s="40"/>
      <c r="G53" s="40"/>
      <c r="H53" s="40"/>
    </row>
    <row r="54" spans="1:8" s="13" customFormat="1" ht="14.25">
      <c r="A54" s="65"/>
      <c r="B54" s="7" t="s">
        <v>22</v>
      </c>
      <c r="C54" s="7">
        <f>COUNTIF(Data!S:S,3)</f>
        <v>0</v>
      </c>
      <c r="D54" s="8">
        <f>IF(COUNTIF(Data!S:S,"&gt;0")=0,"",COUNTIF(Data!S:S,3)/COUNTIF(Data!S:S,"&gt;0"))</f>
      </c>
      <c r="F54" s="40"/>
      <c r="G54" s="40"/>
      <c r="H54" s="40"/>
    </row>
    <row r="55" spans="1:8" s="13" customFormat="1" ht="14.25">
      <c r="A55" s="65"/>
      <c r="B55" s="10" t="s">
        <v>16</v>
      </c>
      <c r="C55" s="7">
        <f>COUNTIF(Data!S:S,".")</f>
        <v>0</v>
      </c>
      <c r="D55" s="8"/>
      <c r="F55" s="40"/>
      <c r="G55" s="41"/>
      <c r="H55" s="40"/>
    </row>
    <row r="56" spans="1:8" s="13" customFormat="1" ht="14.25">
      <c r="A56" s="53"/>
      <c r="B56" s="41"/>
      <c r="C56" s="40"/>
      <c r="D56" s="60"/>
      <c r="F56" s="40"/>
      <c r="G56" s="41"/>
      <c r="H56" s="40"/>
    </row>
  </sheetData>
  <mergeCells count="10">
    <mergeCell ref="A52:A55"/>
    <mergeCell ref="A41:A45"/>
    <mergeCell ref="A47:A51"/>
    <mergeCell ref="A25:A28"/>
    <mergeCell ref="A30:A34"/>
    <mergeCell ref="A35:A40"/>
    <mergeCell ref="A2:A6"/>
    <mergeCell ref="A7:A10"/>
    <mergeCell ref="A11:A19"/>
    <mergeCell ref="A20:A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7"/>
  <sheetViews>
    <sheetView workbookViewId="0" topLeftCell="A82">
      <selection activeCell="B81" sqref="B81"/>
    </sheetView>
  </sheetViews>
  <sheetFormatPr defaultColWidth="9.140625" defaultRowHeight="12.75"/>
  <cols>
    <col min="1" max="1" width="32.7109375" style="0" customWidth="1"/>
    <col min="2" max="2" width="47.140625" style="0" customWidth="1"/>
    <col min="3" max="3" width="18.140625" style="0" customWidth="1"/>
    <col min="4" max="4" width="20.8515625" style="27" customWidth="1"/>
  </cols>
  <sheetData>
    <row r="1" spans="1:4" s="3" customFormat="1" ht="21.75" customHeight="1">
      <c r="A1" s="1" t="s">
        <v>12</v>
      </c>
      <c r="B1" s="2" t="s">
        <v>13</v>
      </c>
      <c r="C1" s="2" t="s">
        <v>14</v>
      </c>
      <c r="D1" s="24" t="s">
        <v>15</v>
      </c>
    </row>
    <row r="2" spans="1:4" s="12" customFormat="1" ht="14.25">
      <c r="A2" s="67" t="s">
        <v>291</v>
      </c>
      <c r="B2" s="16" t="s">
        <v>292</v>
      </c>
      <c r="C2" s="4">
        <f>COUNTIF(Data!T:T,1)</f>
        <v>0</v>
      </c>
      <c r="D2" s="5">
        <f>IF(COUNTIF(Data!T:T,"&gt;0")=0,"",COUNTIF(Data!T:T,1)/COUNTIF(Data!T:T,"&gt;0"))</f>
      </c>
    </row>
    <row r="3" spans="1:4" s="12" customFormat="1" ht="14.25">
      <c r="A3" s="75"/>
      <c r="B3" s="16" t="s">
        <v>293</v>
      </c>
      <c r="C3" s="4">
        <f>COUNTIF(Data!T:T,2)</f>
        <v>0</v>
      </c>
      <c r="D3" s="5">
        <f>IF(COUNTIF(Data!T:T,"&gt;0")=0,"",COUNTIF(Data!T:T,2)/COUNTIF(Data!T:T,"&gt;0"))</f>
      </c>
    </row>
    <row r="4" spans="1:4" s="12" customFormat="1" ht="14.25">
      <c r="A4" s="75"/>
      <c r="B4" s="4" t="s">
        <v>294</v>
      </c>
      <c r="C4" s="4">
        <f>COUNTIF(Data!T:T,3)</f>
        <v>0</v>
      </c>
      <c r="D4" s="5">
        <f>IF(COUNTIF(Data!T:T,"&gt;0")=0,"",COUNTIF(Data!T:T,3)/COUNTIF(Data!T:T,"&gt;0"))</f>
      </c>
    </row>
    <row r="5" spans="1:4" s="12" customFormat="1" ht="15" customHeight="1">
      <c r="A5" s="75"/>
      <c r="B5" s="4" t="s">
        <v>295</v>
      </c>
      <c r="C5" s="4">
        <f>COUNTIF(Data!T:T,4)</f>
        <v>0</v>
      </c>
      <c r="D5" s="5">
        <f>IF(COUNTIF(Data!T:T,"&gt;0")=0,"",COUNTIF(Data!T:T,4)/COUNTIF(Data!T:T,"&gt;0"))</f>
      </c>
    </row>
    <row r="6" spans="1:4" s="12" customFormat="1" ht="15" customHeight="1">
      <c r="A6" s="56"/>
      <c r="B6" s="6" t="s">
        <v>16</v>
      </c>
      <c r="C6" s="4">
        <f>COUNTIF(Data!T:T,".")</f>
        <v>0</v>
      </c>
      <c r="D6" s="5"/>
    </row>
    <row r="7" spans="1:4" s="12" customFormat="1" ht="15" customHeight="1">
      <c r="A7" s="56"/>
      <c r="B7" s="6"/>
      <c r="C7" s="4"/>
      <c r="D7" s="5"/>
    </row>
    <row r="8" spans="1:4" s="9" customFormat="1" ht="14.25">
      <c r="A8" s="74" t="s">
        <v>296</v>
      </c>
      <c r="B8" s="7" t="s">
        <v>292</v>
      </c>
      <c r="C8" s="7">
        <f>COUNTIF(Data!U:U,1)</f>
        <v>0</v>
      </c>
      <c r="D8" s="8">
        <f>IF(COUNTIF(Data!U:U,"&gt;0")=0,"",COUNTIF(Data!U:U,1)/COUNTIF(Data!U:U,"&gt;0"))</f>
      </c>
    </row>
    <row r="9" spans="1:4" s="9" customFormat="1" ht="14.25">
      <c r="A9" s="76"/>
      <c r="B9" s="7" t="s">
        <v>293</v>
      </c>
      <c r="C9" s="7">
        <f>COUNTIF(Data!U:U,2)</f>
        <v>0</v>
      </c>
      <c r="D9" s="8">
        <f>IF(COUNTIF(Data!U:U,"&gt;0")=0,"",COUNTIF(Data!U:U,2)/COUNTIF(Data!U:U,"&gt;0"))</f>
      </c>
    </row>
    <row r="10" spans="1:4" s="9" customFormat="1" ht="14.25">
      <c r="A10" s="76"/>
      <c r="B10" s="7" t="s">
        <v>294</v>
      </c>
      <c r="C10" s="7">
        <f>COUNTIF(Data!U:U,3)</f>
        <v>0</v>
      </c>
      <c r="D10" s="8">
        <f>IF(COUNTIF(Data!U:U,"&gt;0")=0,"",COUNTIF(Data!U:U,3)/COUNTIF(Data!U:U,"&gt;0"))</f>
      </c>
    </row>
    <row r="11" spans="1:4" s="9" customFormat="1" ht="14.25">
      <c r="A11" s="76"/>
      <c r="B11" s="7" t="s">
        <v>295</v>
      </c>
      <c r="C11" s="7">
        <f>COUNTIF(Data!U:U,4)</f>
        <v>0</v>
      </c>
      <c r="D11" s="8">
        <f>IF(COUNTIF(Data!U:U,"&gt;0")=0,"",COUNTIF(Data!U:U,4)/COUNTIF(Data!U:U,"&gt;0"))</f>
      </c>
    </row>
    <row r="12" spans="1:4" s="9" customFormat="1" ht="14.25">
      <c r="A12" s="57"/>
      <c r="B12" s="10" t="s">
        <v>16</v>
      </c>
      <c r="C12" s="7">
        <f>COUNTIF(Data!U:U,".")</f>
        <v>0</v>
      </c>
      <c r="D12" s="8"/>
    </row>
    <row r="13" spans="1:4" s="9" customFormat="1" ht="14.25">
      <c r="A13" s="57"/>
      <c r="B13" s="14"/>
      <c r="C13" s="14"/>
      <c r="D13" s="25"/>
    </row>
    <row r="14" spans="1:4" s="22" customFormat="1" ht="14.25">
      <c r="A14" s="67" t="s">
        <v>297</v>
      </c>
      <c r="B14" s="4" t="s">
        <v>29</v>
      </c>
      <c r="C14" s="4">
        <f>COUNTIF(Data!V:V,1)</f>
        <v>0</v>
      </c>
      <c r="D14" s="5">
        <f>IF(COUNTIF(Data!V:V,"&gt;0")=0,"",COUNTIF(Data!V:V,1)/COUNTIF(Data!V:V,"&gt;0"))</f>
      </c>
    </row>
    <row r="15" spans="1:4" s="22" customFormat="1" ht="14.25">
      <c r="A15" s="77"/>
      <c r="B15" s="4" t="s">
        <v>30</v>
      </c>
      <c r="C15" s="4">
        <f>COUNTIF(Data!V:V,2)</f>
        <v>0</v>
      </c>
      <c r="D15" s="5">
        <f>IF(COUNTIF(Data!V:V,"&gt;0")=0,"",COUNTIF(Data!V:V,2)/COUNTIF(Data!V:V,"&gt;0"))</f>
      </c>
    </row>
    <row r="16" spans="1:4" s="22" customFormat="1" ht="14.25">
      <c r="A16" s="77"/>
      <c r="B16" s="4" t="s">
        <v>31</v>
      </c>
      <c r="C16" s="4">
        <f>COUNTIF(Data!V:V,3)</f>
        <v>0</v>
      </c>
      <c r="D16" s="5">
        <f>IF(COUNTIF(Data!V:V,"&gt;0")=0,"",COUNTIF(Data!V:V,3)/COUNTIF(Data!V:V,"&gt;0"))</f>
      </c>
    </row>
    <row r="17" spans="1:4" s="22" customFormat="1" ht="14.25">
      <c r="A17" s="77"/>
      <c r="B17" s="4" t="s">
        <v>32</v>
      </c>
      <c r="C17" s="4">
        <f>COUNTIF(Data!V:V,4)</f>
        <v>0</v>
      </c>
      <c r="D17" s="5">
        <f>IF(COUNTIF(Data!V:V,"&gt;0")=0,"",COUNTIF(Data!V:V,4)/COUNTIF(Data!V:V,"&gt;0"))</f>
      </c>
    </row>
    <row r="18" spans="1:4" s="22" customFormat="1" ht="14.25">
      <c r="A18" s="56"/>
      <c r="B18" s="6" t="s">
        <v>16</v>
      </c>
      <c r="C18" s="4">
        <f>COUNTIF(Data!V:V,".")</f>
        <v>0</v>
      </c>
      <c r="D18" s="5"/>
    </row>
    <row r="19" spans="1:4" s="22" customFormat="1" ht="14.25">
      <c r="A19" s="56"/>
      <c r="B19" s="4"/>
      <c r="C19" s="4"/>
      <c r="D19" s="26"/>
    </row>
    <row r="20" spans="1:4" s="9" customFormat="1" ht="14.25">
      <c r="A20" s="74" t="s">
        <v>298</v>
      </c>
      <c r="B20" s="7" t="s">
        <v>29</v>
      </c>
      <c r="C20" s="7">
        <f>COUNTIF(Data!W:W,1)</f>
        <v>0</v>
      </c>
      <c r="D20" s="8">
        <f>IF(COUNTIF(Data!W:W,"&gt;0")=0,"",COUNTIF(Data!W:W,1)/COUNTIF(Data!W:W,"&gt;0"))</f>
      </c>
    </row>
    <row r="21" spans="1:4" s="9" customFormat="1" ht="14.25">
      <c r="A21" s="76"/>
      <c r="B21" s="7" t="s">
        <v>30</v>
      </c>
      <c r="C21" s="7">
        <f>COUNTIF(Data!W:W,2)</f>
        <v>0</v>
      </c>
      <c r="D21" s="8">
        <f>IF(COUNTIF(Data!W:W,"&gt;0")=0,"",COUNTIF(Data!W:W,2)/COUNTIF(Data!W:W,"&gt;0"))</f>
      </c>
    </row>
    <row r="22" spans="1:4" s="9" customFormat="1" ht="14.25">
      <c r="A22" s="76"/>
      <c r="B22" s="7" t="s">
        <v>31</v>
      </c>
      <c r="C22" s="7">
        <f>COUNTIF(Data!W:W,3)</f>
        <v>0</v>
      </c>
      <c r="D22" s="8">
        <f>IF(COUNTIF(Data!W:W,"&gt;0")=0,"",COUNTIF(Data!W:W,3)/COUNTIF(Data!W:W,"&gt;0"))</f>
      </c>
    </row>
    <row r="23" spans="1:4" s="9" customFormat="1" ht="14.25">
      <c r="A23" s="76"/>
      <c r="B23" s="7" t="s">
        <v>32</v>
      </c>
      <c r="C23" s="7">
        <f>COUNTIF(Data!W:W,4)</f>
        <v>0</v>
      </c>
      <c r="D23" s="8">
        <f>IF(COUNTIF(Data!W:W,"&gt;0")=0,"",COUNTIF(Data!W:W,4)/COUNTIF(Data!W:W,"&gt;0"))</f>
      </c>
    </row>
    <row r="24" spans="1:4" s="9" customFormat="1" ht="14.25">
      <c r="A24" s="76"/>
      <c r="B24" s="7" t="s">
        <v>299</v>
      </c>
      <c r="C24" s="7">
        <f>COUNTIF(Data!W:W,5)</f>
        <v>0</v>
      </c>
      <c r="D24" s="8">
        <f>IF(COUNTIF(Data!W:W,"&gt;0")=0,"",COUNTIF(Data!W:W,5)/COUNTIF(Data!W:W,"&gt;0"))</f>
      </c>
    </row>
    <row r="25" spans="1:4" s="9" customFormat="1" ht="14.25">
      <c r="A25" s="76"/>
      <c r="B25" s="10" t="s">
        <v>16</v>
      </c>
      <c r="C25" s="7">
        <f>COUNTIF(Data!W:W,".")</f>
        <v>0</v>
      </c>
      <c r="D25" s="8"/>
    </row>
    <row r="26" spans="1:4" s="9" customFormat="1" ht="14.25">
      <c r="A26" s="76"/>
      <c r="C26" s="7"/>
      <c r="D26" s="25"/>
    </row>
    <row r="27" spans="1:4" s="22" customFormat="1" ht="14.25">
      <c r="A27" s="67" t="s">
        <v>300</v>
      </c>
      <c r="B27" s="4" t="s">
        <v>301</v>
      </c>
      <c r="C27" s="4">
        <f>COUNTIF(Data!X:X,1)</f>
        <v>0</v>
      </c>
      <c r="D27" s="5">
        <f>IF(COUNTIF(Data!X:X,"&gt;0")=0,"",COUNTIF(Data!X:X,1)/COUNTIF(Data!X:X,"&gt;0"))</f>
      </c>
    </row>
    <row r="28" spans="1:4" s="22" customFormat="1" ht="14.25">
      <c r="A28" s="68"/>
      <c r="B28" s="4" t="s">
        <v>21</v>
      </c>
      <c r="C28" s="4">
        <f>COUNTIF(Data!X:X,2)</f>
        <v>0</v>
      </c>
      <c r="D28" s="5">
        <f>IF(COUNTIF(Data!X:X,"&gt;0")=0,"",COUNTIF(Data!X:X,2)/COUNTIF(Data!X:X,"&gt;0"))</f>
      </c>
    </row>
    <row r="29" spans="1:4" s="22" customFormat="1" ht="14.25">
      <c r="A29" s="68"/>
      <c r="B29" s="4" t="s">
        <v>22</v>
      </c>
      <c r="C29" s="4">
        <f>COUNTIF(Data!X:X,3)</f>
        <v>0</v>
      </c>
      <c r="D29" s="5">
        <f>IF(COUNTIF(Data!X:X,"&gt;0")=0,"",COUNTIF(Data!X:X,3)/COUNTIF(Data!X:X,"&gt;0"))</f>
      </c>
    </row>
    <row r="30" spans="1:4" s="22" customFormat="1" ht="14.25">
      <c r="A30" s="68"/>
      <c r="B30" s="6" t="s">
        <v>16</v>
      </c>
      <c r="C30" s="4">
        <f>COUNTIF(Data!X:X,".")</f>
        <v>0</v>
      </c>
      <c r="D30" s="5"/>
    </row>
    <row r="31" spans="1:4" s="22" customFormat="1" ht="14.25">
      <c r="A31" s="68"/>
      <c r="B31" s="4"/>
      <c r="C31" s="4"/>
      <c r="D31" s="26"/>
    </row>
    <row r="32" spans="1:4" s="9" customFormat="1" ht="14.25">
      <c r="A32" s="74" t="s">
        <v>302</v>
      </c>
      <c r="B32" s="7" t="s">
        <v>301</v>
      </c>
      <c r="C32" s="7">
        <f>COUNTIF(Data!Y:Y,1)</f>
        <v>0</v>
      </c>
      <c r="D32" s="8">
        <f>IF(COUNTIF(Data!Y:Y,"&gt;0")=0,"",COUNTIF(Data!Y:Y,1)/COUNTIF(Data!Y:Y,"&gt;0"))</f>
      </c>
    </row>
    <row r="33" spans="1:4" s="9" customFormat="1" ht="14.25">
      <c r="A33" s="74"/>
      <c r="B33" s="7" t="s">
        <v>21</v>
      </c>
      <c r="C33" s="7">
        <f>COUNTIF(Data!Y:Y,2)</f>
        <v>0</v>
      </c>
      <c r="D33" s="8">
        <f>IF(COUNTIF(Data!Y:Y,"&gt;0")=0,"",COUNTIF(Data!Y:Y,2)/COUNTIF(Data!Y:Y,"&gt;0"))</f>
      </c>
    </row>
    <row r="34" spans="1:4" s="9" customFormat="1" ht="14.25">
      <c r="A34" s="74"/>
      <c r="B34" s="7" t="s">
        <v>22</v>
      </c>
      <c r="C34" s="7">
        <f>COUNTIF(Data!Y:Y,3)</f>
        <v>0</v>
      </c>
      <c r="D34" s="8">
        <f>IF(COUNTIF(Data!Y:Y,"&gt;0")=0,"",COUNTIF(Data!Y:Y,3)/COUNTIF(Data!Y:Y,"&gt;0"))</f>
      </c>
    </row>
    <row r="35" spans="1:4" s="9" customFormat="1" ht="14.25">
      <c r="A35" s="74"/>
      <c r="B35" s="7" t="s">
        <v>303</v>
      </c>
      <c r="C35" s="7">
        <f>COUNTIF(Data!Y:Y,4)</f>
        <v>0</v>
      </c>
      <c r="D35" s="8">
        <f>IF(COUNTIF(Data!Y:Y,"&gt;0")=0,"",COUNTIF(Data!Y:Y,4)/COUNTIF(Data!Y:Y,"&gt;0"))</f>
      </c>
    </row>
    <row r="36" spans="1:4" s="9" customFormat="1" ht="14.25">
      <c r="A36" s="74"/>
      <c r="B36" s="7" t="s">
        <v>304</v>
      </c>
      <c r="C36" s="7">
        <f>COUNTIF(Data!Y:Y,5)</f>
        <v>0</v>
      </c>
      <c r="D36" s="8">
        <f>IF(COUNTIF(Data!Y:Y,"&gt;0")=0,"",COUNTIF(Data!Y:Y,5)/COUNTIF(Data!Y:Y,"&gt;0"))</f>
      </c>
    </row>
    <row r="37" spans="1:4" s="9" customFormat="1" ht="14.25">
      <c r="A37" s="74"/>
      <c r="B37" s="10" t="s">
        <v>16</v>
      </c>
      <c r="C37" s="7">
        <f>COUNTIF(Data!Y:Y,".")</f>
        <v>0</v>
      </c>
      <c r="D37" s="8"/>
    </row>
    <row r="38" spans="1:4" s="9" customFormat="1" ht="14.25">
      <c r="A38" s="74"/>
      <c r="C38" s="7"/>
      <c r="D38" s="8"/>
    </row>
    <row r="39" spans="1:4" s="12" customFormat="1" ht="14.25">
      <c r="A39" s="67" t="s">
        <v>305</v>
      </c>
      <c r="B39" s="16" t="s">
        <v>27</v>
      </c>
      <c r="C39" s="4">
        <f>COUNTIF(Data!Z:Z,1)</f>
        <v>0</v>
      </c>
      <c r="D39" s="5">
        <f>IF(COUNTIF(Data!Z:Z,"&gt;0")=0,"",COUNTIF(Data!Z:Z,1)/COUNTIF(Data!Z:Z,"&gt;0"))</f>
      </c>
    </row>
    <row r="40" spans="1:4" s="12" customFormat="1" ht="14.25">
      <c r="A40" s="75"/>
      <c r="B40" s="16" t="s">
        <v>26</v>
      </c>
      <c r="C40" s="4">
        <f>COUNTIF(Data!Z:Z,2)</f>
        <v>0</v>
      </c>
      <c r="D40" s="5">
        <f>IF(COUNTIF(Data!Z:Z,"&gt;0")=0,"",COUNTIF(Data!Z:Z,2)/COUNTIF(Data!Z:Z,"&gt;0"))</f>
      </c>
    </row>
    <row r="41" spans="1:4" s="12" customFormat="1" ht="14.25">
      <c r="A41" s="75"/>
      <c r="B41" s="4" t="s">
        <v>25</v>
      </c>
      <c r="C41" s="4">
        <f>COUNTIF(Data!Z:Z,3)</f>
        <v>0</v>
      </c>
      <c r="D41" s="5">
        <f>IF(COUNTIF(Data!Z:Z,"&gt;0")=0,"",COUNTIF(Data!Z:Z,3)/COUNTIF(Data!Z:Z,"&gt;0"))</f>
      </c>
    </row>
    <row r="42" spans="1:4" s="12" customFormat="1" ht="15" customHeight="1">
      <c r="A42" s="75"/>
      <c r="B42" s="4" t="s">
        <v>24</v>
      </c>
      <c r="C42" s="4">
        <f>COUNTIF(Data!Z:Z,4)</f>
        <v>0</v>
      </c>
      <c r="D42" s="5">
        <f>IF(COUNTIF(Data!Z:Z,"&gt;0")=0,"",COUNTIF(Data!Z:Z,4)/COUNTIF(Data!Z:Z,"&gt;0"))</f>
      </c>
    </row>
    <row r="43" spans="1:4" s="12" customFormat="1" ht="15" customHeight="1">
      <c r="A43" s="56"/>
      <c r="B43" s="4" t="s">
        <v>303</v>
      </c>
      <c r="C43" s="4">
        <f>COUNTIF(Data!Z:Z,5)</f>
        <v>0</v>
      </c>
      <c r="D43" s="5">
        <f>IF(COUNTIF(Data!Z:Z,"&gt;0")=0,"",COUNTIF(Data!Z:Z,5)/COUNTIF(Data!Z:Z,"&gt;0"))</f>
      </c>
    </row>
    <row r="44" spans="1:4" s="12" customFormat="1" ht="15" customHeight="1">
      <c r="A44" s="56"/>
      <c r="B44" s="4" t="s">
        <v>304</v>
      </c>
      <c r="C44" s="4">
        <f>COUNTIF(Data!Z:Z,6)</f>
        <v>0</v>
      </c>
      <c r="D44" s="5">
        <f>IF(COUNTIF(Data!Z:Z,"&gt;0")=0,"",COUNTIF(Data!Z:Z,6)/COUNTIF(Data!Z:Z,"&gt;0"))</f>
      </c>
    </row>
    <row r="45" spans="1:4" s="12" customFormat="1" ht="15" customHeight="1">
      <c r="A45" s="56"/>
      <c r="B45" s="6" t="s">
        <v>16</v>
      </c>
      <c r="C45" s="4">
        <f>COUNTIF(Data!Z:Z,".")</f>
        <v>0</v>
      </c>
      <c r="D45" s="5"/>
    </row>
    <row r="46" spans="1:4" s="12" customFormat="1" ht="15" customHeight="1">
      <c r="A46" s="56"/>
      <c r="B46" s="6"/>
      <c r="C46" s="4"/>
      <c r="D46" s="5"/>
    </row>
    <row r="47" spans="1:4" s="9" customFormat="1" ht="14.25">
      <c r="A47" s="74" t="s">
        <v>306</v>
      </c>
      <c r="B47" s="7" t="s">
        <v>307</v>
      </c>
      <c r="C47" s="7">
        <f>COUNTIF(Data!AA:AA,1)</f>
        <v>0</v>
      </c>
      <c r="D47" s="8">
        <f>IF(COUNTIF(Data!AA:AA,"&gt;0")=0,"",COUNTIF(Data!AA:AA,1)/COUNTIF(Data!AA:AA,"&gt;0"))</f>
      </c>
    </row>
    <row r="48" spans="1:4" s="9" customFormat="1" ht="14.25">
      <c r="A48" s="74"/>
      <c r="B48" s="7" t="s">
        <v>308</v>
      </c>
      <c r="C48" s="7">
        <f>COUNTIF(Data!AA:AA,2)</f>
        <v>0</v>
      </c>
      <c r="D48" s="8">
        <f>IF(COUNTIF(Data!AA:AA,"&gt;0")=0,"",COUNTIF(Data!AA:AA,2)/COUNTIF(Data!AA:AA,"&gt;0"))</f>
      </c>
    </row>
    <row r="49" spans="1:4" s="9" customFormat="1" ht="14.25">
      <c r="A49" s="74"/>
      <c r="B49" s="7" t="s">
        <v>309</v>
      </c>
      <c r="C49" s="7">
        <f>COUNTIF(Data!AA:AA,3)</f>
        <v>0</v>
      </c>
      <c r="D49" s="8">
        <f>IF(COUNTIF(Data!AA:AA,"&gt;0")=0,"",COUNTIF(Data!AA:AA,3)/COUNTIF(Data!AA:AA,"&gt;0"))</f>
      </c>
    </row>
    <row r="50" spans="1:4" s="9" customFormat="1" ht="14.25">
      <c r="A50" s="74"/>
      <c r="B50" s="10" t="s">
        <v>16</v>
      </c>
      <c r="C50" s="7">
        <f>COUNTIF(Data!AA:AA,".")</f>
        <v>0</v>
      </c>
      <c r="D50" s="8"/>
    </row>
    <row r="51" spans="1:4" s="9" customFormat="1" ht="14.25">
      <c r="A51" s="74"/>
      <c r="C51" s="7"/>
      <c r="D51" s="8"/>
    </row>
    <row r="52" spans="1:4" s="12" customFormat="1" ht="14.25">
      <c r="A52" s="67" t="s">
        <v>311</v>
      </c>
      <c r="B52" s="16" t="s">
        <v>27</v>
      </c>
      <c r="C52" s="4">
        <f>COUNTIF(Data!AB:AB,1)</f>
        <v>0</v>
      </c>
      <c r="D52" s="5">
        <f>IF(COUNTIF(Data!AB:AB,"&gt;0")=0,"",COUNTIF(Data!AB:AB,1)/COUNTIF(Data!AB:AB,"&gt;0"))</f>
      </c>
    </row>
    <row r="53" spans="1:4" s="12" customFormat="1" ht="14.25">
      <c r="A53" s="75"/>
      <c r="B53" s="16" t="s">
        <v>26</v>
      </c>
      <c r="C53" s="4">
        <f>COUNTIF(Data!AB:AB,2)</f>
        <v>0</v>
      </c>
      <c r="D53" s="5">
        <f>IF(COUNTIF(Data!AB:AB,"&gt;0")=0,"",COUNTIF(Data!AB:AB,2)/COUNTIF(Data!AB:AB,"&gt;0"))</f>
      </c>
    </row>
    <row r="54" spans="1:4" s="12" customFormat="1" ht="14.25">
      <c r="A54" s="75"/>
      <c r="B54" s="4" t="s">
        <v>25</v>
      </c>
      <c r="C54" s="4">
        <f>COUNTIF(Data!AB:AB,3)</f>
        <v>0</v>
      </c>
      <c r="D54" s="5">
        <f>IF(COUNTIF(Data!AB:AB,"&gt;0")=0,"",COUNTIF(Data!AB:AB,3)/COUNTIF(Data!AB:AB,"&gt;0"))</f>
      </c>
    </row>
    <row r="55" spans="1:4" s="12" customFormat="1" ht="15" customHeight="1">
      <c r="A55" s="75"/>
      <c r="B55" s="4" t="s">
        <v>24</v>
      </c>
      <c r="C55" s="4">
        <f>COUNTIF(Data!AB:AB,4)</f>
        <v>0</v>
      </c>
      <c r="D55" s="5">
        <f>IF(COUNTIF(Data!AB:AB,"&gt;0")=0,"",COUNTIF(Data!AB:AB,4)/COUNTIF(Data!AB:AB,"&gt;0"))</f>
      </c>
    </row>
    <row r="56" spans="1:4" s="12" customFormat="1" ht="15" customHeight="1">
      <c r="A56" s="56"/>
      <c r="B56" s="4" t="s">
        <v>310</v>
      </c>
      <c r="C56" s="4">
        <f>COUNTIF(Data!AB:AB,5)</f>
        <v>0</v>
      </c>
      <c r="D56" s="5">
        <f>IF(COUNTIF(Data!AB:AB,"&gt;0")=0,"",COUNTIF(Data!AB:AB,5)/COUNTIF(Data!AB:AB,"&gt;0"))</f>
      </c>
    </row>
    <row r="57" spans="1:4" s="12" customFormat="1" ht="15" customHeight="1">
      <c r="A57" s="56"/>
      <c r="B57" s="6" t="s">
        <v>16</v>
      </c>
      <c r="C57" s="4">
        <f>COUNTIF(Data!AB:AB,".")</f>
        <v>0</v>
      </c>
      <c r="D57" s="5"/>
    </row>
    <row r="58" spans="1:4" s="12" customFormat="1" ht="15" customHeight="1">
      <c r="A58" s="56"/>
      <c r="B58" s="6"/>
      <c r="C58" s="4"/>
      <c r="D58" s="5"/>
    </row>
    <row r="59" spans="1:4" s="9" customFormat="1" ht="14.25">
      <c r="A59" s="74" t="s">
        <v>312</v>
      </c>
      <c r="B59" s="7" t="s">
        <v>301</v>
      </c>
      <c r="C59" s="7">
        <f>COUNTIF(Data!AC:AC,1)</f>
        <v>0</v>
      </c>
      <c r="D59" s="8">
        <f>IF(COUNTIF(Data!AC:AC,"&gt;0")=0,"",COUNTIF(Data!AC:AC,1)/COUNTIF(Data!AC:AC,"&gt;0"))</f>
      </c>
    </row>
    <row r="60" spans="1:4" s="9" customFormat="1" ht="14.25">
      <c r="A60" s="74"/>
      <c r="B60" s="7" t="s">
        <v>21</v>
      </c>
      <c r="C60" s="7">
        <f>COUNTIF(Data!AC:AC,2)</f>
        <v>0</v>
      </c>
      <c r="D60" s="8">
        <f>IF(COUNTIF(Data!AC:AC,"&gt;0")=0,"",COUNTIF(Data!AC:AC,2)/COUNTIF(Data!AC:AC,"&gt;0"))</f>
      </c>
    </row>
    <row r="61" spans="1:4" s="9" customFormat="1" ht="14.25">
      <c r="A61" s="74"/>
      <c r="B61" s="7" t="s">
        <v>22</v>
      </c>
      <c r="C61" s="7">
        <f>COUNTIF(Data!AC:AC,3)</f>
        <v>0</v>
      </c>
      <c r="D61" s="8">
        <f>IF(COUNTIF(Data!AC:AC,"&gt;0")=0,"",COUNTIF(Data!AC:AC,3)/COUNTIF(Data!AC:AC,"&gt;0"))</f>
      </c>
    </row>
    <row r="62" spans="1:4" s="9" customFormat="1" ht="14.25">
      <c r="A62" s="74"/>
      <c r="B62" s="10" t="s">
        <v>16</v>
      </c>
      <c r="C62" s="7">
        <f>COUNTIF(Data!AC:AC,".")</f>
        <v>0</v>
      </c>
      <c r="D62" s="8"/>
    </row>
    <row r="63" spans="1:4" s="9" customFormat="1" ht="14.25">
      <c r="A63" s="74"/>
      <c r="C63" s="7"/>
      <c r="D63" s="8"/>
    </row>
    <row r="64" spans="1:4" s="12" customFormat="1" ht="14.25">
      <c r="A64" s="67" t="s">
        <v>313</v>
      </c>
      <c r="B64" s="16" t="s">
        <v>23</v>
      </c>
      <c r="C64" s="4">
        <f>COUNTIF(Data!AD:AD,1)</f>
        <v>0</v>
      </c>
      <c r="D64" s="5">
        <f>IF(COUNTIF(Data!AD:AD,"&gt;0")=0,"",COUNTIF(Data!AD:AD,1)/COUNTIF(Data!AD:AD,"&gt;0"))</f>
      </c>
    </row>
    <row r="65" spans="1:4" s="12" customFormat="1" ht="14.25">
      <c r="A65" s="75"/>
      <c r="B65" s="16" t="s">
        <v>22</v>
      </c>
      <c r="C65" s="4">
        <f>COUNTIF(Data!AD:AD,2)</f>
        <v>0</v>
      </c>
      <c r="D65" s="5">
        <f>IF(COUNTIF(Data!AD:AD,"&gt;0")=0,"",COUNTIF(Data!AD:AD,2)/COUNTIF(Data!AD:AD,"&gt;0"))</f>
      </c>
    </row>
    <row r="66" spans="1:4" s="12" customFormat="1" ht="14.25">
      <c r="A66" s="75"/>
      <c r="B66" s="6" t="s">
        <v>16</v>
      </c>
      <c r="C66" s="4">
        <f>COUNTIF(Data!AD:AD,".")</f>
        <v>0</v>
      </c>
      <c r="D66" s="5"/>
    </row>
    <row r="67" spans="1:4" s="12" customFormat="1" ht="15" customHeight="1">
      <c r="A67" s="56"/>
      <c r="B67" s="6"/>
      <c r="C67" s="4"/>
      <c r="D67" s="5"/>
    </row>
    <row r="68" spans="1:4" s="9" customFormat="1" ht="14.25">
      <c r="A68" s="74" t="s">
        <v>314</v>
      </c>
      <c r="B68" s="7" t="s">
        <v>315</v>
      </c>
      <c r="C68" s="7">
        <f>COUNTIF(Data!AE:AE,1)</f>
        <v>0</v>
      </c>
      <c r="D68" s="8">
        <f>IF(COUNTIF(Data!AE:AE,"&gt;0")=0,"",COUNTIF(Data!AE:AE,1)/COUNTIF(Data!AE:AE,"&gt;0"))</f>
      </c>
    </row>
    <row r="69" spans="1:4" s="9" customFormat="1" ht="14.25">
      <c r="A69" s="74"/>
      <c r="B69" s="7" t="s">
        <v>22</v>
      </c>
      <c r="C69" s="7">
        <f>COUNTIF(Data!AE:AE,2)</f>
        <v>0</v>
      </c>
      <c r="D69" s="8">
        <f>IF(COUNTIF(Data!AE:AE,"&gt;0")=0,"",COUNTIF(Data!AE:AE,2)/COUNTIF(Data!AE:AE,"&gt;0"))</f>
      </c>
    </row>
    <row r="70" spans="1:4" s="9" customFormat="1" ht="14.25">
      <c r="A70" s="74"/>
      <c r="B70" s="10" t="s">
        <v>16</v>
      </c>
      <c r="C70" s="7">
        <f>COUNTIF(Data!AE:AE,".")</f>
        <v>0</v>
      </c>
      <c r="D70" s="8"/>
    </row>
    <row r="71" spans="1:4" s="9" customFormat="1" ht="14.25">
      <c r="A71" s="74"/>
      <c r="C71" s="7"/>
      <c r="D71" s="8"/>
    </row>
    <row r="72" spans="1:4" s="12" customFormat="1" ht="14.25">
      <c r="A72" s="67" t="s">
        <v>316</v>
      </c>
      <c r="B72" s="16" t="s">
        <v>23</v>
      </c>
      <c r="C72" s="4">
        <f>COUNTIF(Data!AF:AF,1)</f>
        <v>0</v>
      </c>
      <c r="D72" s="5">
        <f>IF(COUNTIF(Data!AF:AF,"&gt;0")=0,"",COUNTIF(Data!AF:AF,1)/COUNTIF(Data!AF:AF,"&gt;0"))</f>
      </c>
    </row>
    <row r="73" spans="1:4" s="12" customFormat="1" ht="14.25">
      <c r="A73" s="75"/>
      <c r="B73" s="16" t="s">
        <v>22</v>
      </c>
      <c r="C73" s="4">
        <f>COUNTIF(Data!AF:AF,2)</f>
        <v>0</v>
      </c>
      <c r="D73" s="5">
        <f>IF(COUNTIF(Data!AF:AF,"&gt;0")=0,"",COUNTIF(Data!AF:AF,2)/COUNTIF(Data!AF:AF,"&gt;0"))</f>
      </c>
    </row>
    <row r="74" spans="1:4" s="12" customFormat="1" ht="14.25">
      <c r="A74" s="75"/>
      <c r="B74" s="6" t="s">
        <v>16</v>
      </c>
      <c r="C74" s="4">
        <f>COUNTIF(Data!AF:AF,".")</f>
        <v>0</v>
      </c>
      <c r="D74" s="5"/>
    </row>
    <row r="75" spans="1:4" s="12" customFormat="1" ht="15" customHeight="1">
      <c r="A75" s="75"/>
      <c r="B75" s="6"/>
      <c r="C75" s="4"/>
      <c r="D75" s="5"/>
    </row>
    <row r="76" spans="1:4" s="9" customFormat="1" ht="14.25">
      <c r="A76" s="74" t="s">
        <v>436</v>
      </c>
      <c r="B76" s="7" t="s">
        <v>23</v>
      </c>
      <c r="C76" s="7">
        <f>COUNTIF(Data!AG:AG,1)</f>
        <v>0</v>
      </c>
      <c r="D76" s="8">
        <f>IF(COUNTIF(Data!AG:AG,"&gt;0")=0,"",COUNTIF(Data!AG:AG,1)/COUNTIF(Data!AG:AG,"&gt;0"))</f>
      </c>
    </row>
    <row r="77" spans="1:4" s="9" customFormat="1" ht="14.25">
      <c r="A77" s="74"/>
      <c r="B77" s="7" t="s">
        <v>22</v>
      </c>
      <c r="C77" s="7">
        <f>COUNTIF(Data!AG:AG,2)</f>
        <v>0</v>
      </c>
      <c r="D77" s="8">
        <f>IF(COUNTIF(Data!AG:AG,"&gt;0")=0,"",COUNTIF(Data!AG:AG,2)/COUNTIF(Data!AG:AG,"&gt;0"))</f>
      </c>
    </row>
    <row r="78" spans="1:4" s="9" customFormat="1" ht="14.25">
      <c r="A78" s="74"/>
      <c r="B78" s="7" t="s">
        <v>317</v>
      </c>
      <c r="C78" s="7">
        <f>COUNTIF(Data!AG:AG,3)</f>
        <v>0</v>
      </c>
      <c r="D78" s="8">
        <f>IF(COUNTIF(Data!AG:AG,"&gt;0")=0,"",COUNTIF(Data!AG:AG,3)/COUNTIF(Data!AG:AG,"&gt;0"))</f>
      </c>
    </row>
    <row r="79" spans="1:4" s="9" customFormat="1" ht="14.25">
      <c r="A79" s="74"/>
      <c r="B79" s="7" t="s">
        <v>318</v>
      </c>
      <c r="C79" s="7">
        <f>COUNTIF(Data!AG:AG,4)</f>
        <v>0</v>
      </c>
      <c r="D79" s="8">
        <f>IF(COUNTIF(Data!AG:AG,"&gt;0")=0,"",COUNTIF(Data!AG:AG,4)/COUNTIF(Data!AG:AG,"&gt;0"))</f>
      </c>
    </row>
    <row r="80" spans="1:4" s="9" customFormat="1" ht="14.25">
      <c r="A80" s="74"/>
      <c r="B80" s="10" t="s">
        <v>16</v>
      </c>
      <c r="C80" s="7">
        <f>COUNTIF(Data!AG:AG,".")</f>
        <v>0</v>
      </c>
      <c r="D80" s="8"/>
    </row>
    <row r="81" spans="1:4" s="9" customFormat="1" ht="14.25">
      <c r="A81" s="74"/>
      <c r="C81" s="7"/>
      <c r="D81" s="8"/>
    </row>
    <row r="82" spans="1:4" s="12" customFormat="1" ht="14.25">
      <c r="A82" s="67" t="s">
        <v>319</v>
      </c>
      <c r="B82" s="16" t="s">
        <v>23</v>
      </c>
      <c r="C82" s="4">
        <f>COUNTIF(Data!AH:AH,1)</f>
        <v>0</v>
      </c>
      <c r="D82" s="5">
        <f>IF(COUNTIF(Data!AH:AH,"&gt;0")=0,"",COUNTIF(Data!AH:AH,1)/COUNTIF(Data!AH:AH,"&gt;0"))</f>
      </c>
    </row>
    <row r="83" spans="1:4" s="12" customFormat="1" ht="14.25">
      <c r="A83" s="75"/>
      <c r="B83" s="16" t="s">
        <v>320</v>
      </c>
      <c r="C83" s="4">
        <f>COUNTIF(Data!AH:AH,2)</f>
        <v>0</v>
      </c>
      <c r="D83" s="5">
        <f>IF(COUNTIF(Data!AH:AH,"&gt;0")=0,"",COUNTIF(Data!AH:AH,2)/COUNTIF(Data!AH:AH,"&gt;0"))</f>
      </c>
    </row>
    <row r="84" spans="1:4" s="12" customFormat="1" ht="14.25">
      <c r="A84" s="75"/>
      <c r="B84" s="4" t="s">
        <v>321</v>
      </c>
      <c r="C84" s="4">
        <f>COUNTIF(Data!AH:AH,3)</f>
        <v>0</v>
      </c>
      <c r="D84" s="5">
        <f>IF(COUNTIF(Data!AH:AH,"&gt;0")=0,"",COUNTIF(Data!AH:AH,3)/COUNTIF(Data!AH:AH,"&gt;0"))</f>
      </c>
    </row>
    <row r="85" spans="1:4" s="12" customFormat="1" ht="15" customHeight="1">
      <c r="A85" s="75"/>
      <c r="B85" s="6" t="s">
        <v>16</v>
      </c>
      <c r="C85" s="4">
        <f>COUNTIF(Data!AH:AH,".")</f>
        <v>0</v>
      </c>
      <c r="D85" s="5"/>
    </row>
    <row r="86" spans="1:4" s="12" customFormat="1" ht="15" customHeight="1">
      <c r="A86" s="56"/>
      <c r="B86" s="6"/>
      <c r="C86" s="4"/>
      <c r="D86" s="5"/>
    </row>
    <row r="87" spans="1:4" s="9" customFormat="1" ht="14.25">
      <c r="A87" s="74" t="s">
        <v>322</v>
      </c>
      <c r="B87" s="7" t="s">
        <v>323</v>
      </c>
      <c r="C87" s="7">
        <f>COUNTIF(Data!AI:AI,1)</f>
        <v>0</v>
      </c>
      <c r="D87" s="8">
        <f>IF(COUNTIF(Data!AI:AI,"&gt;0")=0,"",COUNTIF(Data!AI:AI,1)/COUNTIF(Data!AI:AI,"&gt;0"))</f>
      </c>
    </row>
    <row r="88" spans="1:4" s="9" customFormat="1" ht="14.25">
      <c r="A88" s="74"/>
      <c r="B88" s="7" t="s">
        <v>324</v>
      </c>
      <c r="C88" s="7">
        <f>COUNTIF(Data!AI:AI,2)</f>
        <v>0</v>
      </c>
      <c r="D88" s="8">
        <f>IF(COUNTIF(Data!AI:AI,"&gt;0")=0,"",COUNTIF(Data!AI:AI,2)/COUNTIF(Data!AI:AI,"&gt;0"))</f>
      </c>
    </row>
    <row r="89" spans="1:4" s="9" customFormat="1" ht="14.25">
      <c r="A89" s="74"/>
      <c r="B89" s="7" t="s">
        <v>325</v>
      </c>
      <c r="C89" s="7">
        <f>COUNTIF(Data!AI:AI,3)</f>
        <v>0</v>
      </c>
      <c r="D89" s="8">
        <f>IF(COUNTIF(Data!AI:AI,"&gt;0")=0,"",COUNTIF(Data!AI:AI,3)/COUNTIF(Data!AI:AI,"&gt;0"))</f>
      </c>
    </row>
    <row r="90" spans="1:4" s="9" customFormat="1" ht="14.25">
      <c r="A90" s="74"/>
      <c r="B90" s="7" t="s">
        <v>326</v>
      </c>
      <c r="C90" s="7">
        <f>COUNTIF(Data!AI:AI,4)</f>
        <v>0</v>
      </c>
      <c r="D90" s="8">
        <f>IF(COUNTIF(Data!AI:AI,"&gt;0")=0,"",COUNTIF(Data!AI:AI,4)/COUNTIF(Data!AI:AI,"&gt;0"))</f>
      </c>
    </row>
    <row r="91" spans="1:4" s="9" customFormat="1" ht="14.25">
      <c r="A91" s="74"/>
      <c r="B91" s="10" t="s">
        <v>16</v>
      </c>
      <c r="C91" s="7">
        <f>COUNTIF(Data!AI:AI,".")</f>
        <v>0</v>
      </c>
      <c r="D91" s="8"/>
    </row>
    <row r="92" spans="1:4" s="9" customFormat="1" ht="14.25">
      <c r="A92" s="74"/>
      <c r="C92" s="7"/>
      <c r="D92" s="8"/>
    </row>
    <row r="93" spans="1:4" s="12" customFormat="1" ht="14.25">
      <c r="A93" s="67" t="s">
        <v>327</v>
      </c>
      <c r="B93" s="16" t="s">
        <v>20</v>
      </c>
      <c r="C93" s="4">
        <f>COUNTIF(Data!AJ:AJ,1)</f>
        <v>0</v>
      </c>
      <c r="D93" s="5">
        <f>IF(COUNTIF(Data!AJ:AJ,"&gt;0")=0,"",COUNTIF(Data!AJ:AJ,1)/COUNTIF(Data!AJ:AJ,"&gt;0"))</f>
      </c>
    </row>
    <row r="94" spans="1:4" s="12" customFormat="1" ht="14.25">
      <c r="A94" s="75"/>
      <c r="B94" s="16" t="s">
        <v>137</v>
      </c>
      <c r="C94" s="4">
        <f>COUNTIF(Data!AJ:AJ,2)</f>
        <v>0</v>
      </c>
      <c r="D94" s="5">
        <f>IF(COUNTIF(Data!AJ:AJ,"&gt;0")=0,"",COUNTIF(Data!AJ:AJ,2)/COUNTIF(Data!AJ:AJ,"&gt;0"))</f>
      </c>
    </row>
    <row r="95" spans="1:4" s="12" customFormat="1" ht="14.25">
      <c r="A95" s="75"/>
      <c r="B95" s="4" t="s">
        <v>22</v>
      </c>
      <c r="C95" s="4">
        <f>COUNTIF(Data!AJ:AJ,3)</f>
        <v>0</v>
      </c>
      <c r="D95" s="5">
        <f>IF(COUNTIF(Data!AJ:AJ,"&gt;0")=0,"",COUNTIF(Data!AJ:AJ,3)/COUNTIF(Data!AJ:AJ,"&gt;0"))</f>
      </c>
    </row>
    <row r="96" spans="1:4" s="12" customFormat="1" ht="15" customHeight="1">
      <c r="A96" s="75"/>
      <c r="B96" s="6" t="s">
        <v>16</v>
      </c>
      <c r="C96" s="4">
        <f>COUNTIF(Data!AJ:AJ,".")</f>
        <v>0</v>
      </c>
      <c r="D96" s="5"/>
    </row>
    <row r="97" spans="1:4" s="12" customFormat="1" ht="15" customHeight="1">
      <c r="A97" s="56"/>
      <c r="B97" s="6"/>
      <c r="C97" s="4"/>
      <c r="D97" s="5"/>
    </row>
  </sheetData>
  <mergeCells count="17">
    <mergeCell ref="A76:A81"/>
    <mergeCell ref="A82:A85"/>
    <mergeCell ref="A87:A92"/>
    <mergeCell ref="A93:A96"/>
    <mergeCell ref="A64:A66"/>
    <mergeCell ref="A68:A71"/>
    <mergeCell ref="A72:A75"/>
    <mergeCell ref="A39:A42"/>
    <mergeCell ref="A47:A51"/>
    <mergeCell ref="A52:A55"/>
    <mergeCell ref="A59:A63"/>
    <mergeCell ref="A27:A31"/>
    <mergeCell ref="A32:A38"/>
    <mergeCell ref="A2:A5"/>
    <mergeCell ref="A8:A11"/>
    <mergeCell ref="A14:A17"/>
    <mergeCell ref="A20:A2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28">
      <selection activeCell="C32" sqref="C32"/>
    </sheetView>
  </sheetViews>
  <sheetFormatPr defaultColWidth="9.140625" defaultRowHeight="12.75"/>
  <cols>
    <col min="1" max="1" width="27.421875" style="35" customWidth="1"/>
    <col min="2" max="2" width="37.00390625" style="35" customWidth="1"/>
    <col min="3" max="3" width="19.140625" style="35" customWidth="1"/>
    <col min="4" max="4" width="18.28125" style="36" customWidth="1"/>
    <col min="5" max="16384" width="9.140625" style="35" customWidth="1"/>
  </cols>
  <sheetData>
    <row r="1" spans="1:4" s="3" customFormat="1" ht="21.75" customHeight="1">
      <c r="A1" s="1" t="s">
        <v>12</v>
      </c>
      <c r="B1" s="17" t="s">
        <v>13</v>
      </c>
      <c r="C1" s="2" t="s">
        <v>14</v>
      </c>
      <c r="D1" s="29" t="s">
        <v>15</v>
      </c>
    </row>
    <row r="2" spans="1:4" s="12" customFormat="1" ht="12" customHeight="1">
      <c r="A2" s="71" t="s">
        <v>328</v>
      </c>
      <c r="B2" s="18" t="s">
        <v>20</v>
      </c>
      <c r="C2" s="4">
        <f>COUNTIF(Data!AK:AK,1)</f>
        <v>0</v>
      </c>
      <c r="D2" s="30">
        <f>IF(COUNTIF(Data!AK:AK,"&gt;0")=0,"",COUNTIF(Data!AK:AK,1)/COUNTIF(Data!AK:AK,"&gt;0"))</f>
      </c>
    </row>
    <row r="3" spans="1:4" s="12" customFormat="1" ht="14.25">
      <c r="A3" s="72"/>
      <c r="B3" s="18" t="s">
        <v>137</v>
      </c>
      <c r="C3" s="4">
        <f>COUNTIF(Data!AK:AK,2)</f>
        <v>0</v>
      </c>
      <c r="D3" s="30">
        <f>IF(COUNTIF(Data!AK:AK,"&gt;0")=0,"",COUNTIF(Data!AK:AK,2)/COUNTIF(Data!AK:AK,"&gt;0"))</f>
      </c>
    </row>
    <row r="4" spans="1:4" s="12" customFormat="1" ht="14.25">
      <c r="A4" s="72"/>
      <c r="B4" s="18" t="s">
        <v>22</v>
      </c>
      <c r="C4" s="4">
        <f>COUNTIF(Data!AK:AK,3)</f>
        <v>0</v>
      </c>
      <c r="D4" s="30">
        <f>IF(COUNTIF(Data!AK:AK,"&gt;0")=0,"",COUNTIF(Data!AK:AK,3)/COUNTIF(Data!AK:AK,"&gt;0"))</f>
      </c>
    </row>
    <row r="5" spans="1:4" s="12" customFormat="1" ht="14.25">
      <c r="A5" s="72"/>
      <c r="B5" s="19" t="s">
        <v>16</v>
      </c>
      <c r="C5" s="4">
        <f>COUNTIF(Data!AK:AK,".")</f>
        <v>0</v>
      </c>
      <c r="D5" s="30"/>
    </row>
    <row r="6" spans="1:4" s="12" customFormat="1" ht="14.25">
      <c r="A6" s="72"/>
      <c r="B6" s="19"/>
      <c r="C6" s="4"/>
      <c r="D6" s="30"/>
    </row>
    <row r="7" spans="1:4" s="12" customFormat="1" ht="14.25">
      <c r="A7" s="72"/>
      <c r="B7" s="19"/>
      <c r="C7" s="4"/>
      <c r="D7" s="30"/>
    </row>
    <row r="8" spans="1:4" s="12" customFormat="1" ht="14.25">
      <c r="A8" s="72"/>
      <c r="B8" s="19"/>
      <c r="C8" s="4"/>
      <c r="D8" s="30"/>
    </row>
    <row r="9" spans="1:4" s="12" customFormat="1" ht="14.25">
      <c r="A9" s="72"/>
      <c r="B9" s="18"/>
      <c r="C9" s="4"/>
      <c r="D9" s="30"/>
    </row>
    <row r="10" spans="1:4" s="13" customFormat="1" ht="14.25">
      <c r="A10" s="64" t="s">
        <v>329</v>
      </c>
      <c r="B10" s="20" t="s">
        <v>20</v>
      </c>
      <c r="C10" s="7">
        <f>COUNTIF(Data!AL:AL,1)</f>
        <v>0</v>
      </c>
      <c r="D10" s="31">
        <f>IF(COUNTIF(Data!AL:AL,"&gt;0")=0,"",COUNTIF(Data!AL:AL,1)/COUNTIF(Data!AL:AL,"&gt;0"))</f>
      </c>
    </row>
    <row r="11" spans="1:4" s="13" customFormat="1" ht="14.25">
      <c r="A11" s="65"/>
      <c r="B11" s="20" t="s">
        <v>137</v>
      </c>
      <c r="C11" s="7">
        <f>COUNTIF(Data!AL:AL,2)</f>
        <v>0</v>
      </c>
      <c r="D11" s="31">
        <f>IF(COUNTIF(Data!AL:AL,"&gt;0")=0,"",COUNTIF(Data!AL:AL,2)/COUNTIF(Data!AL:AL,"&gt;0"))</f>
      </c>
    </row>
    <row r="12" spans="1:4" s="13" customFormat="1" ht="14.25">
      <c r="A12" s="65"/>
      <c r="B12" s="20" t="s">
        <v>22</v>
      </c>
      <c r="C12" s="7">
        <f>COUNTIF(Data!AL:AL,3)</f>
        <v>0</v>
      </c>
      <c r="D12" s="31">
        <f>IF(COUNTIF(Data!AL:AL,"&gt;0")=0,"",COUNTIF(Data!AL:AL,3)/COUNTIF(Data!AL:AL,"&gt;0"))</f>
      </c>
    </row>
    <row r="13" spans="1:4" s="13" customFormat="1" ht="14.25">
      <c r="A13" s="65"/>
      <c r="B13" s="20" t="s">
        <v>138</v>
      </c>
      <c r="C13" s="7">
        <f>COUNTIF(Data!AL:AL,4)</f>
        <v>0</v>
      </c>
      <c r="D13" s="31">
        <f>IF(COUNTIF(Data!AL:AL,"&gt;0")=0,"",COUNTIF(Data!AL:AL,4)/COUNTIF(Data!AL:AL,"&gt;0"))</f>
      </c>
    </row>
    <row r="14" spans="1:4" s="13" customFormat="1" ht="14.25">
      <c r="A14" s="65"/>
      <c r="B14" s="21" t="s">
        <v>16</v>
      </c>
      <c r="C14" s="7">
        <f>COUNTIF(Data!AL:AL,".")</f>
        <v>0</v>
      </c>
      <c r="D14" s="31"/>
    </row>
    <row r="15" spans="1:4" s="13" customFormat="1" ht="14.25">
      <c r="A15" s="65"/>
      <c r="B15" s="21"/>
      <c r="C15" s="7"/>
      <c r="D15" s="31"/>
    </row>
    <row r="16" spans="1:4" s="13" customFormat="1" ht="14.25">
      <c r="A16" s="65"/>
      <c r="B16" s="21"/>
      <c r="C16" s="7"/>
      <c r="D16" s="31"/>
    </row>
    <row r="17" spans="1:4" s="13" customFormat="1" ht="14.25">
      <c r="A17" s="65"/>
      <c r="B17" s="20"/>
      <c r="C17" s="7"/>
      <c r="D17" s="31"/>
    </row>
    <row r="18" spans="1:4" s="12" customFormat="1" ht="14.25">
      <c r="A18" s="71" t="s">
        <v>330</v>
      </c>
      <c r="B18" s="18" t="s">
        <v>37</v>
      </c>
      <c r="C18" s="4">
        <f>COUNTIF(Data!AM:AM,1)</f>
        <v>0</v>
      </c>
      <c r="D18" s="30">
        <f>IF(COUNTIF(Data!AM:AM,"&gt;0")=0,"",COUNTIF(Data!AM:AM,1)/COUNTIF(Data!AM:AM,"&gt;0"))</f>
      </c>
    </row>
    <row r="19" spans="1:4" s="12" customFormat="1" ht="14.25">
      <c r="A19" s="72"/>
      <c r="B19" s="18" t="s">
        <v>21</v>
      </c>
      <c r="C19" s="4">
        <f>COUNTIF(Data!AM:AM,2)</f>
        <v>0</v>
      </c>
      <c r="D19" s="30">
        <f>IF(COUNTIF(Data!AM:AM,"&gt;0")=0,"",COUNTIF(Data!AM:AM,2)/COUNTIF(Data!AM:AM,"&gt;0"))</f>
      </c>
    </row>
    <row r="20" spans="1:4" s="12" customFormat="1" ht="14.25">
      <c r="A20" s="72"/>
      <c r="B20" s="18" t="s">
        <v>22</v>
      </c>
      <c r="C20" s="4">
        <f>COUNTIF(Data!AM:AM,3)</f>
        <v>0</v>
      </c>
      <c r="D20" s="30">
        <f>IF(COUNTIF(Data!AM:AM,"&gt;0")=0,"",COUNTIF(Data!AM:AM,3)/COUNTIF(Data!AM:AM,"&gt;0"))</f>
      </c>
    </row>
    <row r="21" spans="1:4" s="12" customFormat="1" ht="14.25">
      <c r="A21" s="72"/>
      <c r="B21" s="18" t="s">
        <v>331</v>
      </c>
      <c r="C21" s="4">
        <f>COUNTIF(Data!AM:AM,4)</f>
        <v>0</v>
      </c>
      <c r="D21" s="30">
        <f>IF(COUNTIF(Data!AM:AM,"&gt;0")=0,"",COUNTIF(Data!AM:AM,4)/COUNTIF(Data!AM:AM,"&gt;0"))</f>
      </c>
    </row>
    <row r="22" spans="1:4" s="12" customFormat="1" ht="14.25">
      <c r="A22" s="72"/>
      <c r="B22" s="19" t="s">
        <v>16</v>
      </c>
      <c r="C22" s="4">
        <f>COUNTIF(Data!AM:AM,".")</f>
        <v>0</v>
      </c>
      <c r="D22" s="30"/>
    </row>
    <row r="23" spans="1:4" s="12" customFormat="1" ht="14.25">
      <c r="A23" s="72"/>
      <c r="B23" s="18"/>
      <c r="C23" s="4"/>
      <c r="D23" s="30"/>
    </row>
    <row r="24" spans="1:4" s="13" customFormat="1" ht="14.25">
      <c r="A24" s="64" t="s">
        <v>332</v>
      </c>
      <c r="B24" s="20" t="s">
        <v>35</v>
      </c>
      <c r="C24" s="7">
        <f>COUNTIF(Data!AN:AN,1)</f>
        <v>0</v>
      </c>
      <c r="D24" s="31">
        <f>IF(COUNTIF(Data!AN:AN,"&gt;0")=0,"",COUNTIF(Data!AN:AN,1)/COUNTIF(Data!AN:AN,"&gt;0"))</f>
      </c>
    </row>
    <row r="25" spans="1:4" s="13" customFormat="1" ht="14.25">
      <c r="A25" s="65"/>
      <c r="B25" s="20" t="s">
        <v>131</v>
      </c>
      <c r="C25" s="7">
        <f>COUNTIF(Data!AN:AN,2)</f>
        <v>0</v>
      </c>
      <c r="D25" s="31">
        <f>IF(COUNTIF(Data!AN:AN,"&gt;0")=0,"",COUNTIF(Data!AN:AN,2)/COUNTIF(Data!AN:AN,"&gt;0"))</f>
      </c>
    </row>
    <row r="26" spans="1:4" s="13" customFormat="1" ht="14.25">
      <c r="A26" s="65"/>
      <c r="B26" s="20" t="s">
        <v>22</v>
      </c>
      <c r="C26" s="7">
        <f>COUNTIF(Data!AN:AN,3)</f>
        <v>0</v>
      </c>
      <c r="D26" s="31">
        <f>IF(COUNTIF(Data!AN:AN,"&gt;0")=0,"",COUNTIF(Data!AN:AN,3)/COUNTIF(Data!AN:AN,"&gt;0"))</f>
      </c>
    </row>
    <row r="27" spans="1:4" s="13" customFormat="1" ht="14.25">
      <c r="A27" s="65"/>
      <c r="B27" s="21" t="s">
        <v>16</v>
      </c>
      <c r="C27" s="7">
        <f>COUNTIF(Data!AN:AN,".")</f>
        <v>0</v>
      </c>
      <c r="D27" s="31"/>
    </row>
    <row r="28" spans="1:4" s="13" customFormat="1" ht="14.25">
      <c r="A28" s="65"/>
      <c r="B28" s="20"/>
      <c r="C28" s="7"/>
      <c r="D28" s="31"/>
    </row>
    <row r="29" spans="1:4" s="12" customFormat="1" ht="14.25">
      <c r="A29" s="71" t="s">
        <v>333</v>
      </c>
      <c r="B29" s="18" t="s">
        <v>38</v>
      </c>
      <c r="C29" s="4">
        <f>COUNTIF(Data!AO:AO,1)</f>
        <v>0</v>
      </c>
      <c r="D29" s="30">
        <f>IF(COUNTIF(Data!AO:AO,"&gt;0")=0,"",COUNTIF(Data!AO:AO,1)/COUNTIF(Data!AO:AO,"&gt;0"))</f>
      </c>
    </row>
    <row r="30" spans="1:4" s="12" customFormat="1" ht="14.25">
      <c r="A30" s="72"/>
      <c r="B30" s="18" t="s">
        <v>334</v>
      </c>
      <c r="C30" s="4">
        <f>COUNTIF(Data!AO:AO,2)</f>
        <v>0</v>
      </c>
      <c r="D30" s="30">
        <f>IF(COUNTIF(Data!AO:AO,"&gt;0")=0,"",COUNTIF(Data!AO:AO,2)/COUNTIF(Data!AO:AO,"&gt;0"))</f>
      </c>
    </row>
    <row r="31" spans="1:4" s="12" customFormat="1" ht="14.25">
      <c r="A31" s="72"/>
      <c r="B31" s="18" t="s">
        <v>22</v>
      </c>
      <c r="C31" s="4">
        <f>COUNTIF(Data!AO:AO,3)</f>
        <v>0</v>
      </c>
      <c r="D31" s="30">
        <f>IF(COUNTIF(Data!AO:AO,"&gt;0")=0,"",COUNTIF(Data!AO:AO,3)/COUNTIF(Data!AO:AO,"&gt;0"))</f>
      </c>
    </row>
    <row r="32" spans="1:4" s="12" customFormat="1" ht="14.25">
      <c r="A32" s="72"/>
      <c r="B32" s="19" t="s">
        <v>16</v>
      </c>
      <c r="C32" s="4">
        <f>COUNTIF(Data!AO:AO,".")</f>
        <v>0</v>
      </c>
      <c r="D32" s="30"/>
    </row>
    <row r="33" spans="1:4" s="12" customFormat="1" ht="14.25">
      <c r="A33" s="72"/>
      <c r="B33" s="18"/>
      <c r="C33" s="4"/>
      <c r="D33" s="30"/>
    </row>
    <row r="34" spans="1:4" s="13" customFormat="1" ht="14.25">
      <c r="A34" s="64" t="s">
        <v>335</v>
      </c>
      <c r="B34" s="20" t="s">
        <v>336</v>
      </c>
      <c r="C34" s="7">
        <f>COUNTIF(Data!AP:AP,1)</f>
        <v>0</v>
      </c>
      <c r="D34" s="31">
        <f>IF(COUNTIF(Data!AP:AP,"&gt;0")=0,"",COUNTIF(Data!AP:AP,1)/COUNTIF(Data!AP:AP,"&gt;0"))</f>
      </c>
    </row>
    <row r="35" spans="1:4" s="13" customFormat="1" ht="14.25">
      <c r="A35" s="65"/>
      <c r="B35" s="20" t="s">
        <v>337</v>
      </c>
      <c r="C35" s="7">
        <f>COUNTIF(Data!AP:AP,2)</f>
        <v>0</v>
      </c>
      <c r="D35" s="31">
        <f>IF(COUNTIF(Data!AP:AP,"&gt;0")=0,"",COUNTIF(Data!AP:AP,2)/COUNTIF(Data!AP:AP,"&gt;0"))</f>
      </c>
    </row>
    <row r="36" spans="1:4" s="13" customFormat="1" ht="14.25">
      <c r="A36" s="65"/>
      <c r="B36" s="20" t="s">
        <v>338</v>
      </c>
      <c r="C36" s="7">
        <f>COUNTIF(Data!AP:AP,3)</f>
        <v>0</v>
      </c>
      <c r="D36" s="31">
        <f>IF(COUNTIF(Data!AP:AP,"&gt;0")=0,"",COUNTIF(Data!AP:AP,3)/COUNTIF(Data!AP:AP,"&gt;0"))</f>
      </c>
    </row>
    <row r="37" spans="1:4" s="13" customFormat="1" ht="14.25">
      <c r="A37" s="65"/>
      <c r="B37" s="20" t="s">
        <v>339</v>
      </c>
      <c r="C37" s="7">
        <f>COUNTIF(Data!AP:AP,4)</f>
        <v>0</v>
      </c>
      <c r="D37" s="31">
        <f>IF(COUNTIF(Data!AP:AP,"&gt;0")=0,"",COUNTIF(Data!AP:AP,4)/COUNTIF(Data!AP:AP,"&gt;0"))</f>
      </c>
    </row>
    <row r="38" spans="1:4" s="13" customFormat="1" ht="14.25">
      <c r="A38" s="65"/>
      <c r="B38" s="20" t="s">
        <v>340</v>
      </c>
      <c r="C38" s="7">
        <f>COUNTIF(Data!AP:AP,5)</f>
        <v>0</v>
      </c>
      <c r="D38" s="31">
        <f>IF(COUNTIF(Data!AP:AP,"&gt;0")=0,"",COUNTIF(Data!AP:AP,5)/COUNTIF(Data!AP:AP,"&gt;0"))</f>
      </c>
    </row>
    <row r="39" spans="1:4" s="13" customFormat="1" ht="14.25">
      <c r="A39" s="65"/>
      <c r="B39" s="21" t="s">
        <v>16</v>
      </c>
      <c r="C39" s="7">
        <f>COUNTIF(Data!AP:AP,".")</f>
        <v>0</v>
      </c>
      <c r="D39" s="31"/>
    </row>
    <row r="40" spans="1:4" s="13" customFormat="1" ht="14.25">
      <c r="A40" s="65"/>
      <c r="B40" s="21"/>
      <c r="C40" s="7"/>
      <c r="D40" s="31"/>
    </row>
  </sheetData>
  <mergeCells count="6">
    <mergeCell ref="A29:A33"/>
    <mergeCell ref="A34:A40"/>
    <mergeCell ref="A18:A23"/>
    <mergeCell ref="A2:A9"/>
    <mergeCell ref="A10:A17"/>
    <mergeCell ref="A24:A2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0"/>
  <sheetViews>
    <sheetView workbookViewId="0" topLeftCell="A34">
      <selection activeCell="F47" sqref="F47"/>
    </sheetView>
  </sheetViews>
  <sheetFormatPr defaultColWidth="9.140625" defaultRowHeight="12.75"/>
  <cols>
    <col min="1" max="1" width="27.421875" style="35" customWidth="1"/>
    <col min="2" max="2" width="49.28125" style="35" customWidth="1"/>
    <col min="3" max="3" width="16.421875" style="35" customWidth="1"/>
    <col min="4" max="4" width="17.57421875" style="36" customWidth="1"/>
    <col min="5" max="16384" width="9.140625" style="35" customWidth="1"/>
  </cols>
  <sheetData>
    <row r="1" spans="1:4" s="3" customFormat="1" ht="21.75" customHeight="1">
      <c r="A1" s="1" t="s">
        <v>12</v>
      </c>
      <c r="B1" s="2" t="s">
        <v>13</v>
      </c>
      <c r="C1" s="2" t="s">
        <v>14</v>
      </c>
      <c r="D1" s="24" t="s">
        <v>15</v>
      </c>
    </row>
    <row r="2" spans="1:4" s="12" customFormat="1" ht="14.25">
      <c r="A2" s="71" t="s">
        <v>341</v>
      </c>
      <c r="B2" s="4" t="s">
        <v>20</v>
      </c>
      <c r="C2" s="4">
        <f>COUNTIF(Data!AQ:AQ,1)</f>
        <v>0</v>
      </c>
      <c r="D2" s="5">
        <f>IF(COUNTIF(Data!AQ:AQ,"&gt;0")=0,"",COUNTIF(Data!AQ:AQ,1)/COUNTIF(Data!AQ:AQ,"&gt;0"))</f>
      </c>
    </row>
    <row r="3" spans="1:4" s="12" customFormat="1" ht="14.25">
      <c r="A3" s="72"/>
      <c r="B3" s="4" t="s">
        <v>137</v>
      </c>
      <c r="C3" s="4">
        <f>COUNTIF(Data!AQ:AQ,2)</f>
        <v>0</v>
      </c>
      <c r="D3" s="5">
        <f>IF(COUNTIF(Data!AQ:AQ,"&gt;0")=0,"",COUNTIF(Data!AQ:AQ,2)/COUNTIF(Data!AQ:AQ,"&gt;0"))</f>
      </c>
    </row>
    <row r="4" spans="1:4" s="12" customFormat="1" ht="14.25">
      <c r="A4" s="72"/>
      <c r="B4" s="4" t="s">
        <v>22</v>
      </c>
      <c r="C4" s="4">
        <f>COUNTIF(Data!AQ:AQ,3)</f>
        <v>0</v>
      </c>
      <c r="D4" s="5">
        <f>IF(COUNTIF(Data!AQ:AQ,"&gt;0")=0,"",COUNTIF(Data!AQ:AQ,3)/COUNTIF(Data!AQ:AQ,"&gt;0"))</f>
      </c>
    </row>
    <row r="5" spans="1:4" s="12" customFormat="1" ht="14.25">
      <c r="A5" s="72"/>
      <c r="B5" s="6" t="s">
        <v>16</v>
      </c>
      <c r="C5" s="4">
        <f>COUNTIF(Data!AQ:AQ,".")</f>
        <v>0</v>
      </c>
      <c r="D5" s="5"/>
    </row>
    <row r="6" spans="1:4" s="12" customFormat="1" ht="14.25">
      <c r="A6" s="72"/>
      <c r="B6" s="6"/>
      <c r="C6" s="4"/>
      <c r="D6" s="5"/>
    </row>
    <row r="7" spans="1:4" s="12" customFormat="1" ht="14.25">
      <c r="A7" s="72"/>
      <c r="B7" s="6"/>
      <c r="C7" s="4"/>
      <c r="D7" s="5"/>
    </row>
    <row r="8" spans="1:4" s="12" customFormat="1" ht="14.25">
      <c r="A8" s="72"/>
      <c r="B8" s="6"/>
      <c r="C8" s="4"/>
      <c r="D8" s="5"/>
    </row>
    <row r="9" spans="1:4" s="12" customFormat="1" ht="14.25">
      <c r="A9" s="72"/>
      <c r="B9" s="4"/>
      <c r="C9" s="4"/>
      <c r="D9" s="5"/>
    </row>
    <row r="10" spans="1:4" s="13" customFormat="1" ht="14.25">
      <c r="A10" s="74" t="s">
        <v>342</v>
      </c>
      <c r="B10" s="7" t="s">
        <v>20</v>
      </c>
      <c r="C10" s="7">
        <f>COUNTIF(Data!AR:AR,1)</f>
        <v>0</v>
      </c>
      <c r="D10" s="8">
        <f>IF(COUNTIF(Data!AR:AR,"&gt;0")=0,"",COUNTIF(Data!AR:AR,1)/COUNTIF(Data!AR:AR,"&gt;0"))</f>
      </c>
    </row>
    <row r="11" spans="1:4" s="13" customFormat="1" ht="14.25">
      <c r="A11" s="76"/>
      <c r="B11" s="7" t="s">
        <v>137</v>
      </c>
      <c r="C11" s="7">
        <f>COUNTIF(Data!AR:AR,2)</f>
        <v>0</v>
      </c>
      <c r="D11" s="8">
        <f>IF(COUNTIF(Data!AR:AR,"&gt;0")=0,"",COUNTIF(Data!AR:AR,2)/COUNTIF(Data!AR:AR,"&gt;0"))</f>
      </c>
    </row>
    <row r="12" spans="1:4" s="13" customFormat="1" ht="14.25">
      <c r="A12" s="76"/>
      <c r="B12" s="7" t="s">
        <v>22</v>
      </c>
      <c r="C12" s="7">
        <f>COUNTIF(Data!AR:AR,3)</f>
        <v>0</v>
      </c>
      <c r="D12" s="8">
        <f>IF(COUNTIF(Data!AR:AR,"&gt;0")=0,"",COUNTIF(Data!AR:AR,3)/COUNTIF(Data!AR:AR,"&gt;0"))</f>
      </c>
    </row>
    <row r="13" spans="1:4" s="13" customFormat="1" ht="14.25">
      <c r="A13" s="76"/>
      <c r="B13" s="48" t="s">
        <v>138</v>
      </c>
      <c r="C13" s="7">
        <f>COUNTIF(Data!AR:AR,4)</f>
        <v>0</v>
      </c>
      <c r="D13" s="8">
        <f>IF(COUNTIF(Data!AR:AR,"&gt;0")=0,"",COUNTIF(Data!AR:AR,4)/COUNTIF(Data!AR:AR,"&gt;0"))</f>
      </c>
    </row>
    <row r="14" spans="1:4" s="13" customFormat="1" ht="14.25">
      <c r="A14" s="76"/>
      <c r="B14" s="49" t="s">
        <v>16</v>
      </c>
      <c r="C14" s="7">
        <f>COUNTIF(Data!AR:AR,".")</f>
        <v>0</v>
      </c>
      <c r="D14" s="8"/>
    </row>
    <row r="15" spans="1:4" s="13" customFormat="1" ht="14.25">
      <c r="A15" s="76"/>
      <c r="B15" s="49"/>
      <c r="C15" s="7"/>
      <c r="D15" s="8"/>
    </row>
    <row r="16" spans="1:4" s="13" customFormat="1" ht="14.25">
      <c r="A16" s="76"/>
      <c r="B16" s="49"/>
      <c r="C16" s="7"/>
      <c r="D16" s="8"/>
    </row>
    <row r="17" spans="1:4" s="12" customFormat="1" ht="14.25">
      <c r="A17" s="71" t="s">
        <v>343</v>
      </c>
      <c r="B17" s="18" t="s">
        <v>37</v>
      </c>
      <c r="C17" s="4">
        <f>COUNTIF(Data!AS:AS,1)</f>
        <v>0</v>
      </c>
      <c r="D17" s="5">
        <f>IF(COUNTIF(Data!AS:AS,"&gt;0")=0,"",COUNTIF(Data!AS:AS,1)/COUNTIF(Data!AS:AS,"&gt;0"))</f>
      </c>
    </row>
    <row r="18" spans="1:4" s="12" customFormat="1" ht="14.25">
      <c r="A18" s="72"/>
      <c r="B18" s="18" t="s">
        <v>21</v>
      </c>
      <c r="C18" s="4">
        <f>COUNTIF(Data!AS:AS,2)</f>
        <v>0</v>
      </c>
      <c r="D18" s="5">
        <f>IF(COUNTIF(Data!AS:AS,"&gt;0")=0,"",COUNTIF(Data!AS:AS,2)/COUNTIF(Data!AS:AS,"&gt;0"))</f>
      </c>
    </row>
    <row r="19" spans="1:4" s="12" customFormat="1" ht="14.25">
      <c r="A19" s="72"/>
      <c r="B19" s="18" t="s">
        <v>22</v>
      </c>
      <c r="C19" s="4">
        <f>COUNTIF(Data!AS:AS,3)</f>
        <v>0</v>
      </c>
      <c r="D19" s="5">
        <f>IF(COUNTIF(Data!AS:AS,"&gt;0")=0,"",COUNTIF(Data!AS:AS,3)/COUNTIF(Data!AS:AS,"&gt;0"))</f>
      </c>
    </row>
    <row r="20" spans="1:4" s="12" customFormat="1" ht="14.25">
      <c r="A20" s="72"/>
      <c r="B20" s="18" t="s">
        <v>331</v>
      </c>
      <c r="C20" s="4">
        <f>COUNTIF(Data!AS:AS,4)</f>
        <v>0</v>
      </c>
      <c r="D20" s="5">
        <f>IF(COUNTIF(Data!AS:AS,"&gt;0")=0,"",COUNTIF(Data!AS:AS,4)/COUNTIF(Data!AS:AS,"&gt;0"))</f>
      </c>
    </row>
    <row r="21" spans="1:4" s="12" customFormat="1" ht="14.25">
      <c r="A21" s="72"/>
      <c r="B21" s="19" t="s">
        <v>16</v>
      </c>
      <c r="C21" s="4">
        <f>COUNTIF(Data!AS:AS,".")</f>
        <v>0</v>
      </c>
      <c r="D21" s="5"/>
    </row>
    <row r="22" spans="1:4" s="12" customFormat="1" ht="14.25">
      <c r="A22" s="54"/>
      <c r="B22" s="19"/>
      <c r="C22" s="4"/>
      <c r="D22" s="5"/>
    </row>
    <row r="23" spans="1:4" s="13" customFormat="1" ht="14.25">
      <c r="A23" s="64" t="s">
        <v>344</v>
      </c>
      <c r="B23" s="20" t="s">
        <v>35</v>
      </c>
      <c r="C23" s="7">
        <f>COUNTIF(Data!AT:AT,1)</f>
        <v>0</v>
      </c>
      <c r="D23" s="8">
        <f>IF(COUNTIF(Data!AT:AT,"&gt;0")=0,"",COUNTIF(Data!AT:AT,1)/COUNTIF(Data!AT:AT,"&gt;0"))</f>
      </c>
    </row>
    <row r="24" spans="1:4" s="13" customFormat="1" ht="14.25">
      <c r="A24" s="65"/>
      <c r="B24" s="20" t="s">
        <v>131</v>
      </c>
      <c r="C24" s="7">
        <f>COUNTIF(Data!AT:AT,2)</f>
        <v>0</v>
      </c>
      <c r="D24" s="8">
        <f>IF(COUNTIF(Data!AT:AT,"&gt;0")=0,"",COUNTIF(Data!AT:AT,2)/COUNTIF(Data!AT:AT,"&gt;0"))</f>
      </c>
    </row>
    <row r="25" spans="1:4" s="13" customFormat="1" ht="14.25">
      <c r="A25" s="65"/>
      <c r="B25" s="20" t="s">
        <v>22</v>
      </c>
      <c r="C25" s="7">
        <f>COUNTIF(Data!AT:AT,3)</f>
        <v>0</v>
      </c>
      <c r="D25" s="8">
        <f>IF(COUNTIF(Data!AT:AT,"&gt;0")=0,"",COUNTIF(Data!AT:AT,3)/COUNTIF(Data!AT:AT,"&gt;0"))</f>
      </c>
    </row>
    <row r="26" spans="1:4" s="13" customFormat="1" ht="14.25">
      <c r="A26" s="65"/>
      <c r="B26" s="21" t="s">
        <v>16</v>
      </c>
      <c r="C26" s="7">
        <f>COUNTIF(Data!AT:AT,".")</f>
        <v>0</v>
      </c>
      <c r="D26" s="8"/>
    </row>
    <row r="27" spans="1:4" s="13" customFormat="1" ht="14.25">
      <c r="A27" s="65"/>
      <c r="B27" s="7"/>
      <c r="C27" s="7"/>
      <c r="D27" s="8"/>
    </row>
    <row r="28" spans="1:4" s="12" customFormat="1" ht="14.25">
      <c r="A28" s="71" t="s">
        <v>345</v>
      </c>
      <c r="B28" s="18" t="s">
        <v>20</v>
      </c>
      <c r="C28" s="4">
        <f>COUNTIF(Data!AU:AU,1)</f>
        <v>0</v>
      </c>
      <c r="D28" s="5">
        <f>IF(COUNTIF(Data!AU:AU,"&gt;0")=0,"",COUNTIF(Data!AU:AU,1)/COUNTIF(Data!AU:AU,"&gt;0"))</f>
      </c>
    </row>
    <row r="29" spans="1:4" s="12" customFormat="1" ht="14.25">
      <c r="A29" s="72"/>
      <c r="B29" s="18" t="s">
        <v>137</v>
      </c>
      <c r="C29" s="4">
        <f>COUNTIF(Data!AU:AU,2)</f>
        <v>0</v>
      </c>
      <c r="D29" s="5">
        <f>IF(COUNTIF(Data!AU:AU,"&gt;0")=0,"",COUNTIF(Data!AU:AU,2)/COUNTIF(Data!AU:AU,"&gt;0"))</f>
      </c>
    </row>
    <row r="30" spans="1:4" s="12" customFormat="1" ht="14.25">
      <c r="A30" s="72"/>
      <c r="B30" s="18" t="s">
        <v>22</v>
      </c>
      <c r="C30" s="4">
        <f>COUNTIF(Data!AU:AU,3)</f>
        <v>0</v>
      </c>
      <c r="D30" s="5">
        <f>IF(COUNTIF(Data!AU:AU,"&gt;0")=0,"",COUNTIF(Data!AU:AU,3)/COUNTIF(Data!AU:AU,"&gt;0"))</f>
      </c>
    </row>
    <row r="31" spans="1:4" s="12" customFormat="1" ht="14.25">
      <c r="A31" s="72"/>
      <c r="B31" s="18" t="s">
        <v>138</v>
      </c>
      <c r="C31" s="4">
        <f>COUNTIF(Data!AU:AU,4)</f>
        <v>0</v>
      </c>
      <c r="D31" s="5">
        <f>IF(COUNTIF(Data!AU:AU,"&gt;0")=0,"",COUNTIF(Data!AU:AU,4)/COUNTIF(Data!AU:AU,"&gt;0"))</f>
      </c>
    </row>
    <row r="32" spans="1:4" s="12" customFormat="1" ht="14.25">
      <c r="A32" s="72"/>
      <c r="B32" s="19" t="s">
        <v>16</v>
      </c>
      <c r="C32" s="4">
        <f>COUNTIF(Data!AU:AU,".")</f>
        <v>0</v>
      </c>
      <c r="D32" s="5"/>
    </row>
    <row r="33" spans="1:4" s="12" customFormat="1" ht="14.25">
      <c r="A33" s="54"/>
      <c r="B33" s="19"/>
      <c r="C33" s="4"/>
      <c r="D33" s="5"/>
    </row>
    <row r="34" spans="1:4" s="13" customFormat="1" ht="14.25">
      <c r="A34" s="64" t="s">
        <v>346</v>
      </c>
      <c r="B34" s="20" t="s">
        <v>38</v>
      </c>
      <c r="C34" s="7">
        <f>COUNTIF(Data!AV:AV,1)</f>
        <v>0</v>
      </c>
      <c r="D34" s="8">
        <f>IF(COUNTIF(Data!AV:AV,"&gt;0")=0,"",COUNTIF(Data!AV:AV,1)/COUNTIF(Data!AV:AV,"&gt;0"))</f>
      </c>
    </row>
    <row r="35" spans="1:4" s="13" customFormat="1" ht="14.25">
      <c r="A35" s="65"/>
      <c r="B35" s="20" t="s">
        <v>334</v>
      </c>
      <c r="C35" s="7">
        <f>COUNTIF(Data!AV:AV,2)</f>
        <v>0</v>
      </c>
      <c r="D35" s="8">
        <f>IF(COUNTIF(Data!AV:AV,"&gt;0")=0,"",COUNTIF(Data!AV:AV,2)/COUNTIF(Data!AV:AV,"&gt;0"))</f>
      </c>
    </row>
    <row r="36" spans="1:4" s="13" customFormat="1" ht="14.25">
      <c r="A36" s="65"/>
      <c r="B36" s="20" t="s">
        <v>22</v>
      </c>
      <c r="C36" s="7">
        <f>COUNTIF(Data!AV:AV,3)</f>
        <v>0</v>
      </c>
      <c r="D36" s="8">
        <f>IF(COUNTIF(Data!AV:AV,"&gt;0")=0,"",COUNTIF(Data!AV:AV,3)/COUNTIF(Data!AV:AV,"&gt;0"))</f>
      </c>
    </row>
    <row r="37" spans="1:4" s="13" customFormat="1" ht="14.25">
      <c r="A37" s="65"/>
      <c r="B37" s="21" t="s">
        <v>16</v>
      </c>
      <c r="C37" s="7">
        <f>COUNTIF(Data!AV:AV,".")</f>
        <v>0</v>
      </c>
      <c r="D37" s="8"/>
    </row>
    <row r="38" spans="1:4" s="13" customFormat="1" ht="14.25">
      <c r="A38" s="65"/>
      <c r="B38" s="7"/>
      <c r="C38" s="7"/>
      <c r="D38" s="8"/>
    </row>
    <row r="39" spans="1:4" s="12" customFormat="1" ht="14.25">
      <c r="A39" s="71" t="s">
        <v>347</v>
      </c>
      <c r="B39" s="18" t="s">
        <v>132</v>
      </c>
      <c r="C39" s="4">
        <f>COUNTIF(Data!AW:AW,1)</f>
        <v>0</v>
      </c>
      <c r="D39" s="5">
        <f>IF(COUNTIF(Data!AW:AW,"&gt;0")=0,"",COUNTIF(Data!AW:AW,1)/COUNTIF(Data!AW:AW,"&gt;0"))</f>
      </c>
    </row>
    <row r="40" spans="1:4" s="12" customFormat="1" ht="14.25">
      <c r="A40" s="72"/>
      <c r="B40" s="18" t="s">
        <v>133</v>
      </c>
      <c r="C40" s="4">
        <f>COUNTIF(Data!AW:AW,2)</f>
        <v>0</v>
      </c>
      <c r="D40" s="5">
        <f>IF(COUNTIF(Data!AW:AW,"&gt;0")=0,"",COUNTIF(Data!AW:AW,2)/COUNTIF(Data!AW:AW,"&gt;0"))</f>
      </c>
    </row>
    <row r="41" spans="1:4" s="12" customFormat="1" ht="14.25">
      <c r="A41" s="72"/>
      <c r="B41" s="18" t="s">
        <v>134</v>
      </c>
      <c r="C41" s="4">
        <f>COUNTIF(Data!AW:AW,3)</f>
        <v>0</v>
      </c>
      <c r="D41" s="5">
        <f>IF(COUNTIF(Data!AW:AW,"&gt;0")=0,"",COUNTIF(Data!AW:AW,3)/COUNTIF(Data!AW:AW,"&gt;0"))</f>
      </c>
    </row>
    <row r="42" spans="1:4" s="12" customFormat="1" ht="14.25">
      <c r="A42" s="72"/>
      <c r="B42" s="19" t="s">
        <v>16</v>
      </c>
      <c r="C42" s="4">
        <f>COUNTIF(Data!AW:AW,".")</f>
        <v>0</v>
      </c>
      <c r="D42" s="5"/>
    </row>
    <row r="43" spans="1:4" s="12" customFormat="1" ht="14.25">
      <c r="A43" s="54"/>
      <c r="B43" s="19"/>
      <c r="C43" s="4"/>
      <c r="D43" s="5"/>
    </row>
    <row r="44" spans="1:4" s="13" customFormat="1" ht="14.25">
      <c r="A44" s="64" t="s">
        <v>348</v>
      </c>
      <c r="B44" s="20" t="s">
        <v>349</v>
      </c>
      <c r="C44" s="7">
        <f>COUNTIF(Data!AX:AX,1)</f>
        <v>0</v>
      </c>
      <c r="D44" s="8">
        <f>IF(COUNTIF(Data!AX:AX,"&gt;0")=0,"",COUNTIF(Data!AX:AX,1)/COUNTIF(Data!AX:AX,"&gt;0"))</f>
      </c>
    </row>
    <row r="45" spans="1:4" s="13" customFormat="1" ht="14.25">
      <c r="A45" s="65"/>
      <c r="B45" s="20" t="s">
        <v>350</v>
      </c>
      <c r="C45" s="7">
        <f>COUNTIF(Data!AX:AX,2)</f>
        <v>0</v>
      </c>
      <c r="D45" s="8">
        <f>IF(COUNTIF(Data!AX:AX,"&gt;0")=0,"",COUNTIF(Data!AX:AX,2)/COUNTIF(Data!AX:AX,"&gt;0"))</f>
      </c>
    </row>
    <row r="46" spans="1:4" s="13" customFormat="1" ht="14.25">
      <c r="A46" s="65"/>
      <c r="B46" s="20" t="s">
        <v>351</v>
      </c>
      <c r="C46" s="7">
        <f>COUNTIF(Data!AX:AX,3)</f>
        <v>0</v>
      </c>
      <c r="D46" s="8">
        <f>IF(COUNTIF(Data!AX:AX,"&gt;0")=0,"",COUNTIF(Data!AX:AX,3)/COUNTIF(Data!AX:AX,"&gt;0"))</f>
      </c>
    </row>
    <row r="47" spans="1:4" s="13" customFormat="1" ht="14.25">
      <c r="A47" s="65"/>
      <c r="B47" s="20" t="s">
        <v>352</v>
      </c>
      <c r="C47" s="7">
        <f>COUNTIF(Data!AX:AX,4)</f>
        <v>0</v>
      </c>
      <c r="D47" s="8">
        <f>IF(COUNTIF(Data!AX:AX,"&gt;0")=0,"",COUNTIF(Data!AX:AX,4)/COUNTIF(Data!AX:AX,"&gt;0"))</f>
      </c>
    </row>
    <row r="48" spans="1:4" s="13" customFormat="1" ht="14.25">
      <c r="A48" s="65"/>
      <c r="B48" s="7" t="s">
        <v>340</v>
      </c>
      <c r="C48" s="7">
        <f>COUNTIF(Data!AX:AX,5)</f>
        <v>0</v>
      </c>
      <c r="D48" s="8">
        <f>IF(COUNTIF(Data!AX:AX,"&gt;0")=0,"",COUNTIF(Data!AX:AX,5)/COUNTIF(Data!AX:AX,"&gt;0"))</f>
      </c>
    </row>
    <row r="49" spans="1:4" s="13" customFormat="1" ht="14.25">
      <c r="A49" s="53"/>
      <c r="B49" s="21" t="s">
        <v>16</v>
      </c>
      <c r="C49" s="7">
        <f>COUNTIF(Data!AX:AX,".")</f>
        <v>0</v>
      </c>
      <c r="D49" s="8"/>
    </row>
    <row r="50" spans="1:4" s="13" customFormat="1" ht="14.25">
      <c r="A50" s="53"/>
      <c r="B50" s="40"/>
      <c r="C50" s="40"/>
      <c r="D50" s="60"/>
    </row>
  </sheetData>
  <mergeCells count="8">
    <mergeCell ref="A28:A32"/>
    <mergeCell ref="A34:A38"/>
    <mergeCell ref="A39:A42"/>
    <mergeCell ref="A44:A48"/>
    <mergeCell ref="A23:A27"/>
    <mergeCell ref="A17:A21"/>
    <mergeCell ref="A2:A9"/>
    <mergeCell ref="A10:A1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43">
      <selection activeCell="E49" sqref="E49"/>
    </sheetView>
  </sheetViews>
  <sheetFormatPr defaultColWidth="9.140625" defaultRowHeight="12.75"/>
  <cols>
    <col min="1" max="1" width="36.00390625" style="0" customWidth="1"/>
    <col min="2" max="2" width="43.140625" style="45" customWidth="1"/>
    <col min="3" max="3" width="22.8515625" style="15" customWidth="1"/>
    <col min="4" max="4" width="17.57421875" style="28" customWidth="1"/>
  </cols>
  <sheetData>
    <row r="1" spans="1:4" s="3" customFormat="1" ht="21.75" customHeight="1">
      <c r="A1" s="1" t="s">
        <v>12</v>
      </c>
      <c r="B1" s="42" t="s">
        <v>13</v>
      </c>
      <c r="C1" s="2" t="s">
        <v>14</v>
      </c>
      <c r="D1" s="24" t="s">
        <v>15</v>
      </c>
    </row>
    <row r="2" spans="1:4" s="12" customFormat="1" ht="14.25">
      <c r="A2" s="71" t="s">
        <v>353</v>
      </c>
      <c r="B2" s="38" t="s">
        <v>38</v>
      </c>
      <c r="C2" s="4">
        <f>COUNTIF(Data!AY:AY,1)</f>
        <v>0</v>
      </c>
      <c r="D2" s="5">
        <f>IF(COUNTIF(Data!AY:AY,"&gt;0")=0,"",COUNTIF(Data!AY:AY,1)/COUNTIF(Data!AY:AY,"&gt;0"))</f>
      </c>
    </row>
    <row r="3" spans="1:4" s="12" customFormat="1" ht="14.25">
      <c r="A3" s="72"/>
      <c r="B3" s="38" t="s">
        <v>36</v>
      </c>
      <c r="C3" s="4">
        <f>COUNTIF(Data!AY:AY,2)</f>
        <v>0</v>
      </c>
      <c r="D3" s="5">
        <f>IF(COUNTIF(Data!AY:AY,"&gt;0")=0,"",COUNTIF(Data!AY:AY,2)/COUNTIF(Data!AY:AY,"&gt;0"))</f>
      </c>
    </row>
    <row r="4" spans="1:4" s="12" customFormat="1" ht="14.25">
      <c r="A4" s="72"/>
      <c r="B4" s="38" t="s">
        <v>39</v>
      </c>
      <c r="C4" s="4">
        <f>COUNTIF(Data!AY:AY,3)</f>
        <v>0</v>
      </c>
      <c r="D4" s="5">
        <f>IF(COUNTIF(Data!AY:AY,"&gt;0")=0,"",COUNTIF(Data!AY:AY,3)/COUNTIF(Data!AY:AY,"&gt;0"))</f>
      </c>
    </row>
    <row r="5" spans="1:4" s="12" customFormat="1" ht="14.25">
      <c r="A5" s="72"/>
      <c r="B5" s="43" t="s">
        <v>16</v>
      </c>
      <c r="C5" s="4">
        <f>COUNTIF(Data!AY:AY,".")</f>
        <v>0</v>
      </c>
      <c r="D5" s="5"/>
    </row>
    <row r="6" spans="1:4" s="12" customFormat="1" ht="14.25">
      <c r="A6" s="72"/>
      <c r="B6" s="43"/>
      <c r="C6" s="4"/>
      <c r="D6" s="5"/>
    </row>
    <row r="7" spans="1:4" s="12" customFormat="1" ht="14.25">
      <c r="A7" s="72"/>
      <c r="B7" s="43"/>
      <c r="C7" s="4"/>
      <c r="D7" s="5"/>
    </row>
    <row r="8" spans="1:4" s="12" customFormat="1" ht="14.25">
      <c r="A8" s="72"/>
      <c r="B8" s="38"/>
      <c r="C8" s="4"/>
      <c r="D8" s="5"/>
    </row>
    <row r="9" spans="1:4" s="13" customFormat="1" ht="14.25">
      <c r="A9" s="64" t="s">
        <v>354</v>
      </c>
      <c r="B9" s="37" t="s">
        <v>20</v>
      </c>
      <c r="C9" s="7">
        <f>COUNTIF(Data!AZ:AZ,1)</f>
        <v>0</v>
      </c>
      <c r="D9" s="8">
        <f>IF(COUNTIF(Data!AZ:AZ,"&gt;0")=0,"",COUNTIF(Data!AZ:AZ,1)/COUNTIF(Data!AZ:AZ,"&gt;0"))</f>
      </c>
    </row>
    <row r="10" spans="1:4" s="13" customFormat="1" ht="14.25">
      <c r="A10" s="65"/>
      <c r="B10" s="37" t="s">
        <v>21</v>
      </c>
      <c r="C10" s="7">
        <f>COUNTIF(Data!AZ:AZ,2)</f>
        <v>0</v>
      </c>
      <c r="D10" s="8">
        <f>IF(COUNTIF(Data!AZ:AZ,"&gt;0")=0,"",COUNTIF(Data!AZ:AZ,2)/COUNTIF(Data!AZ:AZ,"&gt;0"))</f>
      </c>
    </row>
    <row r="11" spans="1:4" s="13" customFormat="1" ht="14.25">
      <c r="A11" s="65"/>
      <c r="B11" s="37" t="s">
        <v>22</v>
      </c>
      <c r="C11" s="7">
        <f>COUNTIF(Data!AZ:AZ,3)</f>
        <v>0</v>
      </c>
      <c r="D11" s="8">
        <f>IF(COUNTIF(Data!AZ:AZ,"&gt;0")=0,"",COUNTIF(Data!AZ:AZ,3)/COUNTIF(Data!AZ:AZ,"&gt;0"))</f>
      </c>
    </row>
    <row r="12" spans="1:4" s="13" customFormat="1" ht="14.25">
      <c r="A12" s="65"/>
      <c r="B12" s="44" t="s">
        <v>16</v>
      </c>
      <c r="C12" s="7">
        <f>COUNTIF(Data!AZ:AZ,".")</f>
        <v>0</v>
      </c>
      <c r="D12" s="8"/>
    </row>
    <row r="13" spans="1:4" s="13" customFormat="1" ht="14.25">
      <c r="A13" s="65"/>
      <c r="B13" s="44"/>
      <c r="C13" s="7"/>
      <c r="D13" s="8"/>
    </row>
    <row r="14" spans="1:4" s="13" customFormat="1" ht="14.25">
      <c r="A14" s="65"/>
      <c r="B14" s="37"/>
      <c r="C14" s="7"/>
      <c r="D14" s="8"/>
    </row>
    <row r="15" spans="1:4" s="12" customFormat="1" ht="14.25">
      <c r="A15" s="71" t="s">
        <v>355</v>
      </c>
      <c r="B15" s="38" t="s">
        <v>20</v>
      </c>
      <c r="C15" s="4">
        <f>COUNTIF(Data!BA:BA,1)</f>
        <v>0</v>
      </c>
      <c r="D15" s="5">
        <f>IF(COUNTIF(Data!BA:BA,"&gt;0")=0,"",COUNTIF(Data!BA:BA,1)/COUNTIF(Data!BA:BA,"&gt;0"))</f>
      </c>
    </row>
    <row r="16" spans="1:4" s="12" customFormat="1" ht="14.25">
      <c r="A16" s="72"/>
      <c r="B16" s="38" t="s">
        <v>21</v>
      </c>
      <c r="C16" s="4">
        <f>COUNTIF(Data!BA:BA,2)</f>
        <v>0</v>
      </c>
      <c r="D16" s="5">
        <f>IF(COUNTIF(Data!BA:BA,"&gt;0")=0,"",COUNTIF(Data!BA:BA,2)/COUNTIF(Data!BA:BA,"&gt;0"))</f>
      </c>
    </row>
    <row r="17" spans="1:4" s="12" customFormat="1" ht="14.25">
      <c r="A17" s="72"/>
      <c r="B17" s="38" t="s">
        <v>22</v>
      </c>
      <c r="C17" s="4">
        <f>COUNTIF(Data!BA:BA,3)</f>
        <v>0</v>
      </c>
      <c r="D17" s="5">
        <f>IF(COUNTIF(Data!BA:BA,"&gt;0")=0,"",COUNTIF(Data!BA:BA,3)/COUNTIF(Data!BA:BA,"&gt;0"))</f>
      </c>
    </row>
    <row r="18" spans="1:4" s="12" customFormat="1" ht="14.25">
      <c r="A18" s="72"/>
      <c r="B18" s="38" t="s">
        <v>356</v>
      </c>
      <c r="C18" s="4">
        <f>COUNTIF(Data!BA:BA,4)</f>
        <v>0</v>
      </c>
      <c r="D18" s="5">
        <f>IF(COUNTIF(Data!BA:BA,"&gt;0")=0,"",COUNTIF(Data!BA:BA,4)/COUNTIF(Data!BA:BA,"&gt;0"))</f>
      </c>
    </row>
    <row r="19" spans="1:4" s="12" customFormat="1" ht="14.25">
      <c r="A19" s="72"/>
      <c r="B19" s="43" t="s">
        <v>16</v>
      </c>
      <c r="C19" s="4">
        <f>COUNTIF(Data!BA:BA,".")</f>
        <v>0</v>
      </c>
      <c r="D19" s="5"/>
    </row>
    <row r="20" spans="1:4" s="12" customFormat="1" ht="14.25">
      <c r="A20" s="72"/>
      <c r="B20" s="38"/>
      <c r="C20" s="4"/>
      <c r="D20" s="5"/>
    </row>
    <row r="21" spans="1:4" s="13" customFormat="1" ht="14.25" customHeight="1">
      <c r="A21" s="74" t="s">
        <v>357</v>
      </c>
      <c r="B21" s="37" t="s">
        <v>135</v>
      </c>
      <c r="C21" s="7">
        <f>COUNTIF(Data!BB:BB,1)</f>
        <v>0</v>
      </c>
      <c r="D21" s="8">
        <f>IF(COUNTIF(Data!BB:BB,"&gt;0")=0,"",COUNTIF(Data!BB:BB,1)/COUNTIF(Data!BB:BB,"&gt;0"))</f>
      </c>
    </row>
    <row r="22" spans="1:4" s="13" customFormat="1" ht="14.25">
      <c r="A22" s="77"/>
      <c r="B22" s="37" t="s">
        <v>34</v>
      </c>
      <c r="C22" s="7">
        <f>COUNTIF(Data!BB:BB,2)</f>
        <v>0</v>
      </c>
      <c r="D22" s="8">
        <f>IF(COUNTIF(Data!BB:BB,"&gt;0")=0,"",COUNTIF(Data!BB:BB,2)/COUNTIF(Data!BB:BB,"&gt;0"))</f>
      </c>
    </row>
    <row r="23" spans="1:4" s="13" customFormat="1" ht="14.25">
      <c r="A23" s="77"/>
      <c r="B23" s="37" t="s">
        <v>33</v>
      </c>
      <c r="C23" s="7">
        <f>COUNTIF(Data!BB:BB,3)</f>
        <v>0</v>
      </c>
      <c r="D23" s="8">
        <f>IF(COUNTIF(Data!BB:BB,"&gt;0")=0,"",COUNTIF(Data!BB:BB,3)/COUNTIF(Data!BB:BB,"&gt;0"))</f>
      </c>
    </row>
    <row r="24" spans="1:4" s="13" customFormat="1" ht="14.25">
      <c r="A24" s="77"/>
      <c r="B24" s="37" t="s">
        <v>138</v>
      </c>
      <c r="C24" s="7">
        <f>COUNTIF(Data!BB:BB,4)</f>
        <v>0</v>
      </c>
      <c r="D24" s="8">
        <f>IF(COUNTIF(Data!BB:BB,"&gt;0")=0,"",COUNTIF(Data!BB:BB,4)/COUNTIF(Data!BB:BB,"&gt;0"))</f>
      </c>
    </row>
    <row r="25" spans="1:4" s="13" customFormat="1" ht="14.25">
      <c r="A25" s="77"/>
      <c r="B25" s="44" t="s">
        <v>16</v>
      </c>
      <c r="C25" s="7">
        <f>COUNTIF(Data!BB:BB,".")</f>
        <v>0</v>
      </c>
      <c r="D25" s="8"/>
    </row>
    <row r="26" spans="1:4" s="13" customFormat="1" ht="14.25">
      <c r="A26" s="77"/>
      <c r="B26" s="37"/>
      <c r="C26" s="7"/>
      <c r="D26" s="8"/>
    </row>
    <row r="27" spans="1:4" s="12" customFormat="1" ht="14.25">
      <c r="A27" s="71" t="s">
        <v>358</v>
      </c>
      <c r="B27" s="38" t="s">
        <v>35</v>
      </c>
      <c r="C27" s="4">
        <f>COUNTIF(Data!BC:BC,1)</f>
        <v>0</v>
      </c>
      <c r="D27" s="5">
        <f>IF(COUNTIF(Data!BC:BC,"&gt;0")=0,"",COUNTIF(Data!BC:BC,1)/COUNTIF(Data!BC:BC,"&gt;0"))</f>
      </c>
    </row>
    <row r="28" spans="1:4" s="12" customFormat="1" ht="14.25">
      <c r="A28" s="72"/>
      <c r="B28" s="38" t="s">
        <v>36</v>
      </c>
      <c r="C28" s="4">
        <f>COUNTIF(Data!BC:BC,2)</f>
        <v>0</v>
      </c>
      <c r="D28" s="5">
        <f>IF(COUNTIF(Data!BC:BC,"&gt;0")=0,"",COUNTIF(Data!BC:BC,2)/COUNTIF(Data!BC:BC,"&gt;0"))</f>
      </c>
    </row>
    <row r="29" spans="1:4" s="12" customFormat="1" ht="14.25">
      <c r="A29" s="72"/>
      <c r="B29" s="38" t="s">
        <v>22</v>
      </c>
      <c r="C29" s="4">
        <f>COUNTIF(Data!BC:BC,3)</f>
        <v>0</v>
      </c>
      <c r="D29" s="5">
        <f>IF(COUNTIF(Data!BC:BC,"&gt;0")=0,"",COUNTIF(Data!BC:BC,3)/COUNTIF(Data!BC:BC,"&gt;0"))</f>
      </c>
    </row>
    <row r="30" spans="1:4" s="12" customFormat="1" ht="14.25">
      <c r="A30" s="72"/>
      <c r="B30" s="43" t="s">
        <v>16</v>
      </c>
      <c r="C30" s="4">
        <f>COUNTIF(Data!BC:BC,".")</f>
        <v>0</v>
      </c>
      <c r="D30" s="5"/>
    </row>
    <row r="31" spans="1:4" s="12" customFormat="1" ht="14.25">
      <c r="A31" s="72"/>
      <c r="B31" s="38"/>
      <c r="C31" s="4"/>
      <c r="D31" s="5"/>
    </row>
    <row r="32" spans="1:4" s="13" customFormat="1" ht="14.25">
      <c r="A32" s="64" t="s">
        <v>359</v>
      </c>
      <c r="B32" s="37" t="s">
        <v>35</v>
      </c>
      <c r="C32" s="7">
        <f>COUNTIF(Data!BD:BD,1)</f>
        <v>0</v>
      </c>
      <c r="D32" s="8">
        <f>IF(COUNTIF(Data!BD:BD,"&gt;0")=0,"",COUNTIF(Data!BD:BD,1)/COUNTIF(Data!BD:BD,"&gt;0"))</f>
      </c>
    </row>
    <row r="33" spans="1:4" s="13" customFormat="1" ht="14.25">
      <c r="A33" s="65"/>
      <c r="B33" s="37" t="s">
        <v>36</v>
      </c>
      <c r="C33" s="7">
        <f>COUNTIF(Data!BD:BD,2)</f>
        <v>0</v>
      </c>
      <c r="D33" s="8">
        <f>IF(COUNTIF(Data!BD:BD,"&gt;0")=0,"",COUNTIF(Data!BD:BD,2)/COUNTIF(Data!BD:BD,"&gt;0"))</f>
      </c>
    </row>
    <row r="34" spans="1:4" s="13" customFormat="1" ht="14.25">
      <c r="A34" s="65"/>
      <c r="B34" s="37" t="s">
        <v>22</v>
      </c>
      <c r="C34" s="7">
        <f>COUNTIF(Data!BD:BD,3)</f>
        <v>0</v>
      </c>
      <c r="D34" s="8">
        <f>IF(COUNTIF(Data!BD:BD,"&gt;0")=0,"",COUNTIF(Data!BD:BD,3)/COUNTIF(Data!BD:BD,"&gt;0"))</f>
      </c>
    </row>
    <row r="35" spans="1:4" s="13" customFormat="1" ht="14.25">
      <c r="A35" s="65"/>
      <c r="B35" s="44" t="s">
        <v>16</v>
      </c>
      <c r="C35" s="7">
        <f>COUNTIF(Data!BD:BD,".")</f>
        <v>0</v>
      </c>
      <c r="D35" s="8"/>
    </row>
    <row r="36" spans="1:4" s="13" customFormat="1" ht="14.25">
      <c r="A36" s="65"/>
      <c r="B36" s="37"/>
      <c r="C36" s="7"/>
      <c r="D36" s="8"/>
    </row>
    <row r="37" spans="1:4" s="12" customFormat="1" ht="14.25">
      <c r="A37" s="71" t="s">
        <v>360</v>
      </c>
      <c r="B37" s="38" t="s">
        <v>35</v>
      </c>
      <c r="C37" s="4">
        <f>COUNTIF(Data!BE:BE,1)</f>
        <v>0</v>
      </c>
      <c r="D37" s="5">
        <f>IF(COUNTIF(Data!BE:BE,"&gt;0")=0,"",COUNTIF(Data!BE:BE,1)/COUNTIF(Data!BE:BE,"&gt;0"))</f>
      </c>
    </row>
    <row r="38" spans="1:4" s="12" customFormat="1" ht="14.25">
      <c r="A38" s="72"/>
      <c r="B38" s="38" t="s">
        <v>36</v>
      </c>
      <c r="C38" s="4">
        <f>COUNTIF(Data!BE:BE,2)</f>
        <v>0</v>
      </c>
      <c r="D38" s="5">
        <f>IF(COUNTIF(Data!BE:BE,"&gt;0")=0,"",COUNTIF(Data!BE:BE,2)/COUNTIF(Data!BE:BE,"&gt;0"))</f>
      </c>
    </row>
    <row r="39" spans="1:4" s="12" customFormat="1" ht="14.25">
      <c r="A39" s="72"/>
      <c r="B39" s="38" t="s">
        <v>22</v>
      </c>
      <c r="C39" s="4">
        <f>COUNTIF(Data!BE:BE,3)</f>
        <v>0</v>
      </c>
      <c r="D39" s="5">
        <f>IF(COUNTIF(Data!BE:BE,"&gt;0")=0,"",COUNTIF(Data!BE:BE,3)/COUNTIF(Data!BE:BE,"&gt;0"))</f>
      </c>
    </row>
    <row r="40" spans="1:4" s="12" customFormat="1" ht="14.25">
      <c r="A40" s="72"/>
      <c r="B40" s="38" t="s">
        <v>361</v>
      </c>
      <c r="C40" s="4">
        <f>COUNTIF(Data!BE:BE,4)</f>
        <v>0</v>
      </c>
      <c r="D40" s="5">
        <f>IF(COUNTIF(Data!BE:BE,"&gt;0")=0,"",COUNTIF(Data!BE:BE,4)/COUNTIF(Data!BE:BE,"&gt;0"))</f>
      </c>
    </row>
    <row r="41" spans="1:4" s="12" customFormat="1" ht="14.25">
      <c r="A41" s="72"/>
      <c r="B41" s="43" t="s">
        <v>16</v>
      </c>
      <c r="C41" s="4">
        <f>COUNTIF(Data!BE:BE,".")</f>
        <v>0</v>
      </c>
      <c r="D41" s="5"/>
    </row>
    <row r="42" spans="1:4" s="12" customFormat="1" ht="14.25">
      <c r="A42" s="72"/>
      <c r="B42" s="38"/>
      <c r="C42" s="4"/>
      <c r="D42" s="5"/>
    </row>
    <row r="43" spans="1:4" s="13" customFormat="1" ht="14.25">
      <c r="A43" s="64" t="s">
        <v>362</v>
      </c>
      <c r="B43" s="37" t="s">
        <v>35</v>
      </c>
      <c r="C43" s="7">
        <f>COUNTIF(Data!BF:BF,1)</f>
        <v>0</v>
      </c>
      <c r="D43" s="8">
        <f>IF(COUNTIF(Data!BF:BF,"&gt;0")=0,"",COUNTIF(Data!BF:BF,1)/COUNTIF(Data!BF:BF,"&gt;0"))</f>
      </c>
    </row>
    <row r="44" spans="1:4" s="13" customFormat="1" ht="14.25">
      <c r="A44" s="65"/>
      <c r="B44" s="37" t="s">
        <v>36</v>
      </c>
      <c r="C44" s="7">
        <f>COUNTIF(Data!BF:BF,2)</f>
        <v>0</v>
      </c>
      <c r="D44" s="8">
        <f>IF(COUNTIF(Data!BF:BF,"&gt;0")=0,"",COUNTIF(Data!BF:BF,2)/COUNTIF(Data!BF:BF,"&gt;0"))</f>
      </c>
    </row>
    <row r="45" spans="1:4" s="13" customFormat="1" ht="14.25">
      <c r="A45" s="65"/>
      <c r="B45" s="37" t="s">
        <v>22</v>
      </c>
      <c r="C45" s="7">
        <f>COUNTIF(Data!BF:BF,3)</f>
        <v>0</v>
      </c>
      <c r="D45" s="8">
        <f>IF(COUNTIF(Data!BF:BF,"&gt;0")=0,"",COUNTIF(Data!BF:BF,3)/COUNTIF(Data!BF:BF,"&gt;0"))</f>
      </c>
    </row>
    <row r="46" spans="1:4" s="13" customFormat="1" ht="14.25">
      <c r="A46" s="65"/>
      <c r="B46" s="37" t="s">
        <v>361</v>
      </c>
      <c r="C46" s="7">
        <f>COUNTIF(Data!BF:BF,4)</f>
        <v>0</v>
      </c>
      <c r="D46" s="8">
        <f>IF(COUNTIF(Data!BF:BF,"&gt;0")=0,"",COUNTIF(Data!BF:BF,4)/COUNTIF(Data!BF:BF,"&gt;0"))</f>
      </c>
    </row>
    <row r="47" spans="1:4" s="13" customFormat="1" ht="14.25">
      <c r="A47" s="65"/>
      <c r="B47" s="44" t="s">
        <v>16</v>
      </c>
      <c r="C47" s="7">
        <f>COUNTIF(Data!BF:BF,".")</f>
        <v>0</v>
      </c>
      <c r="D47" s="8"/>
    </row>
    <row r="48" spans="1:4" s="13" customFormat="1" ht="14.25">
      <c r="A48" s="65"/>
      <c r="B48" s="37"/>
      <c r="C48" s="7"/>
      <c r="D48" s="8"/>
    </row>
    <row r="49" spans="1:4" s="12" customFormat="1" ht="14.25">
      <c r="A49" s="71" t="s">
        <v>363</v>
      </c>
      <c r="B49" s="38" t="s">
        <v>136</v>
      </c>
      <c r="C49" s="4">
        <f>COUNTIF(Data!BG:BG,1)</f>
        <v>0</v>
      </c>
      <c r="D49" s="5">
        <f>IF(COUNTIF(Data!BG:BG,"&gt;0")=0,"",COUNTIF(Data!BG:BG,1)/COUNTIF(Data!BG:BG,"&gt;0"))</f>
      </c>
    </row>
    <row r="50" spans="1:4" s="12" customFormat="1" ht="14.25">
      <c r="A50" s="72"/>
      <c r="B50" s="38" t="s">
        <v>145</v>
      </c>
      <c r="C50" s="4">
        <f>COUNTIF(Data!BG:BG,2)</f>
        <v>0</v>
      </c>
      <c r="D50" s="5">
        <f>IF(COUNTIF(Data!BG:BG,"&gt;0")=0,"",COUNTIF(Data!BG:BG,2)/COUNTIF(Data!BG:BG,"&gt;0"))</f>
      </c>
    </row>
    <row r="51" spans="1:4" s="12" customFormat="1" ht="14.25">
      <c r="A51" s="72"/>
      <c r="B51" s="38" t="s">
        <v>146</v>
      </c>
      <c r="C51" s="4">
        <f>COUNTIF(Data!BG:BG,3)</f>
        <v>0</v>
      </c>
      <c r="D51" s="5">
        <f>IF(COUNTIF(Data!BG:BG,"&gt;0")=0,"",COUNTIF(Data!BG:BG,3)/COUNTIF(Data!BG:BG,"&gt;0"))</f>
      </c>
    </row>
    <row r="52" spans="1:4" s="12" customFormat="1" ht="14.25">
      <c r="A52" s="72"/>
      <c r="B52" s="38" t="s">
        <v>147</v>
      </c>
      <c r="C52" s="4">
        <f>COUNTIF(Data!BG:BG,4)</f>
        <v>0</v>
      </c>
      <c r="D52" s="5">
        <f>IF(COUNTIF(Data!BG:BG,"&gt;0")=0,"",COUNTIF(Data!BG:BG,4)/COUNTIF(Data!BG:BG,"&gt;0"))</f>
      </c>
    </row>
    <row r="53" spans="1:4" s="12" customFormat="1" ht="14.25">
      <c r="A53" s="72"/>
      <c r="B53" s="4" t="s">
        <v>364</v>
      </c>
      <c r="C53" s="4">
        <f>COUNTIF(Data!BG:BG,5)</f>
        <v>0</v>
      </c>
      <c r="D53" s="5">
        <f>IF(COUNTIF(Data!BG:BG,"&gt;0")=0,"",COUNTIF(Data!BG:BG,5)/COUNTIF(Data!BG:BG,"&gt;0"))</f>
      </c>
    </row>
    <row r="54" spans="1:4" s="12" customFormat="1" ht="14.25">
      <c r="A54" s="54"/>
      <c r="B54" s="38" t="s">
        <v>365</v>
      </c>
      <c r="C54" s="4">
        <f>COUNTIF(Data!BG:BG,6)</f>
        <v>0</v>
      </c>
      <c r="D54" s="5">
        <f>IF(COUNTIF(Data!BG:BG,"&gt;0")=0,"",COUNTIF(Data!BG:BG,6)/COUNTIF(Data!BG:BG,"&gt;0"))</f>
      </c>
    </row>
    <row r="55" spans="1:4" s="12" customFormat="1" ht="14.25">
      <c r="A55" s="54"/>
      <c r="B55" s="43" t="s">
        <v>16</v>
      </c>
      <c r="C55" s="4">
        <f>COUNTIF(Data!BG:BG,".")</f>
        <v>0</v>
      </c>
      <c r="D55" s="5"/>
    </row>
    <row r="56" spans="1:4" s="12" customFormat="1" ht="14.25">
      <c r="A56" s="54"/>
      <c r="B56" s="38"/>
      <c r="C56" s="4"/>
      <c r="D56" s="5"/>
    </row>
  </sheetData>
  <mergeCells count="9">
    <mergeCell ref="A2:A8"/>
    <mergeCell ref="A9:A14"/>
    <mergeCell ref="A15:A20"/>
    <mergeCell ref="A21:A26"/>
    <mergeCell ref="A49:A53"/>
    <mergeCell ref="A27:A31"/>
    <mergeCell ref="A37:A42"/>
    <mergeCell ref="A43:A48"/>
    <mergeCell ref="A32:A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C9" sqref="C9"/>
    </sheetView>
  </sheetViews>
  <sheetFormatPr defaultColWidth="9.140625" defaultRowHeight="12.75"/>
  <cols>
    <col min="1" max="1" width="33.00390625" style="0" customWidth="1"/>
    <col min="2" max="2" width="42.140625" style="15" customWidth="1"/>
    <col min="3" max="3" width="13.00390625" style="15" customWidth="1"/>
    <col min="4" max="4" width="17.7109375" style="28" customWidth="1"/>
  </cols>
  <sheetData>
    <row r="1" spans="1:4" s="3" customFormat="1" ht="21.75" customHeight="1">
      <c r="A1" s="1" t="s">
        <v>12</v>
      </c>
      <c r="B1" s="2" t="s">
        <v>13</v>
      </c>
      <c r="C1" s="2" t="s">
        <v>14</v>
      </c>
      <c r="D1" s="24" t="s">
        <v>15</v>
      </c>
    </row>
    <row r="2" spans="1:4" s="12" customFormat="1" ht="14.25">
      <c r="A2" s="71" t="s">
        <v>366</v>
      </c>
      <c r="B2" s="4" t="s">
        <v>23</v>
      </c>
      <c r="C2" s="4">
        <f>COUNTIF(Data!BH:BH,1)</f>
        <v>0</v>
      </c>
      <c r="D2" s="5">
        <f>IF(COUNTIF(Data!BH:BH,"&gt;0")=0,"",COUNTIF(Data!BH:BH,1)/COUNTIF(Data!BH:BH,"&gt;0"))</f>
      </c>
    </row>
    <row r="3" spans="1:4" s="12" customFormat="1" ht="14.25">
      <c r="A3" s="72"/>
      <c r="B3" s="4" t="s">
        <v>22</v>
      </c>
      <c r="C3" s="4">
        <f>COUNTIF(Data!BH:BH,2)</f>
        <v>0</v>
      </c>
      <c r="D3" s="5">
        <f>IF(COUNTIF(Data!BH:BH,"&gt;0")=0,"",COUNTIF(Data!BH:BH,2)/COUNTIF(Data!BH:BH,"&gt;0"))</f>
      </c>
    </row>
    <row r="4" spans="1:4" s="12" customFormat="1" ht="14.25">
      <c r="A4" s="72"/>
      <c r="B4" s="6" t="s">
        <v>16</v>
      </c>
      <c r="C4" s="4">
        <f>COUNTIF(Data!BH:BH,".")</f>
        <v>0</v>
      </c>
      <c r="D4" s="5"/>
    </row>
    <row r="5" spans="1:4" s="12" customFormat="1" ht="14.25">
      <c r="A5" s="72"/>
      <c r="B5" s="4"/>
      <c r="C5" s="4"/>
      <c r="D5" s="5"/>
    </row>
    <row r="6" spans="1:4" s="13" customFormat="1" ht="14.25">
      <c r="A6" s="64" t="s">
        <v>367</v>
      </c>
      <c r="B6" s="7" t="s">
        <v>368</v>
      </c>
      <c r="C6" s="7">
        <f>COUNTIF(Data!BI:BI,1)</f>
        <v>0</v>
      </c>
      <c r="D6" s="8">
        <f>IF(COUNTIF(Data!BI:BI,"&gt;0")=0,"",COUNTIF(Data!BI:BI,1)/COUNTIF(Data!BI:BI,"&gt;0"))</f>
      </c>
    </row>
    <row r="7" spans="1:4" s="13" customFormat="1" ht="14.25">
      <c r="A7" s="65"/>
      <c r="B7" s="7" t="s">
        <v>308</v>
      </c>
      <c r="C7" s="7">
        <f>COUNTIF(Data!BI:BI,2)</f>
        <v>0</v>
      </c>
      <c r="D7" s="8">
        <f>IF(COUNTIF(Data!BI:BI,"&gt;0")=0,"",COUNTIF(Data!BI:BI,2)/COUNTIF(Data!BI:BI,"&gt;0"))</f>
      </c>
    </row>
    <row r="8" spans="1:4" s="13" customFormat="1" ht="14.25">
      <c r="A8" s="65"/>
      <c r="B8" s="7" t="s">
        <v>369</v>
      </c>
      <c r="C8" s="7">
        <f>COUNTIF(Data!BI:BI,3)</f>
        <v>0</v>
      </c>
      <c r="D8" s="8">
        <f>IF(COUNTIF(Data!BI:BI,"&gt;0")=0,"",COUNTIF(Data!BI:BI,3)/COUNTIF(Data!BI:BI,"&gt;0"))</f>
      </c>
    </row>
    <row r="9" spans="1:4" s="13" customFormat="1" ht="14.25">
      <c r="A9" s="65"/>
      <c r="B9" s="10" t="s">
        <v>16</v>
      </c>
      <c r="C9" s="7">
        <f>COUNTIF(Data!BI:BI,".")</f>
        <v>0</v>
      </c>
      <c r="D9" s="8"/>
    </row>
    <row r="10" spans="1:4" s="13" customFormat="1" ht="14.25">
      <c r="A10" s="65"/>
      <c r="B10" s="7"/>
      <c r="C10" s="7"/>
      <c r="D10" s="8"/>
    </row>
    <row r="11" spans="1:4" s="12" customFormat="1" ht="14.25">
      <c r="A11" s="71" t="s">
        <v>370</v>
      </c>
      <c r="B11" s="4" t="s">
        <v>20</v>
      </c>
      <c r="C11" s="4">
        <f>COUNTIF(Data!BJ:BJ,1)</f>
        <v>0</v>
      </c>
      <c r="D11" s="5">
        <f>IF(COUNTIF(Data!BJ:BJ,"&gt;0")=0,"",COUNTIF(Data!BJ:BJ,1)/COUNTIF(Data!BJ:BJ,"&gt;0"))</f>
      </c>
    </row>
    <row r="12" spans="1:4" s="12" customFormat="1" ht="14.25">
      <c r="A12" s="72"/>
      <c r="B12" s="4" t="s">
        <v>21</v>
      </c>
      <c r="C12" s="4">
        <f>COUNTIF(Data!BJ:BJ,2)</f>
        <v>0</v>
      </c>
      <c r="D12" s="5">
        <f>IF(COUNTIF(Data!BJ:BJ,"&gt;0")=0,"",COUNTIF(Data!BJ:BJ,2)/COUNTIF(Data!BJ:BJ,"&gt;0"))</f>
      </c>
    </row>
    <row r="13" spans="1:4" s="12" customFormat="1" ht="14.25">
      <c r="A13" s="72"/>
      <c r="B13" s="4" t="s">
        <v>22</v>
      </c>
      <c r="C13" s="4">
        <f>COUNTIF(Data!BJ:BJ,3)</f>
        <v>0</v>
      </c>
      <c r="D13" s="5">
        <f>IF(COUNTIF(Data!BJ:BJ,"&gt;0")=0,"",COUNTIF(Data!BJ:BJ,3)/COUNTIF(Data!BJ:BJ,"&gt;0"))</f>
      </c>
    </row>
    <row r="14" spans="1:4" s="12" customFormat="1" ht="14.25">
      <c r="A14" s="72"/>
      <c r="B14" s="6" t="s">
        <v>16</v>
      </c>
      <c r="C14" s="4">
        <f>COUNTIF(Data!BJ:BJ,".")</f>
        <v>0</v>
      </c>
      <c r="D14" s="5"/>
    </row>
    <row r="15" spans="1:4" s="12" customFormat="1" ht="14.25">
      <c r="A15" s="72"/>
      <c r="B15" s="4"/>
      <c r="C15" s="4"/>
      <c r="D15" s="5"/>
    </row>
  </sheetData>
  <mergeCells count="3">
    <mergeCell ref="A6:A10"/>
    <mergeCell ref="A2:A5"/>
    <mergeCell ref="A11:A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C26" sqref="C26"/>
    </sheetView>
  </sheetViews>
  <sheetFormatPr defaultColWidth="9.140625" defaultRowHeight="12.75"/>
  <cols>
    <col min="1" max="1" width="40.8515625" style="35" customWidth="1"/>
    <col min="2" max="2" width="38.140625" style="46" customWidth="1"/>
    <col min="3" max="3" width="16.57421875" style="35" customWidth="1"/>
    <col min="4" max="4" width="16.7109375" style="36" customWidth="1"/>
    <col min="5" max="16384" width="9.140625" style="35" customWidth="1"/>
  </cols>
  <sheetData>
    <row r="1" spans="1:4" s="3" customFormat="1" ht="21.75" customHeight="1">
      <c r="A1" s="1" t="s">
        <v>12</v>
      </c>
      <c r="B1" s="42" t="s">
        <v>13</v>
      </c>
      <c r="C1" s="2" t="s">
        <v>14</v>
      </c>
      <c r="D1" s="24" t="s">
        <v>15</v>
      </c>
    </row>
    <row r="2" spans="1:4" s="12" customFormat="1" ht="14.25">
      <c r="A2" s="71" t="s">
        <v>0</v>
      </c>
      <c r="B2" s="38" t="s">
        <v>23</v>
      </c>
      <c r="C2" s="4">
        <f>COUNTIF(Data!BK:BK,1)</f>
        <v>0</v>
      </c>
      <c r="D2" s="5">
        <f>IF(COUNTIF(Data!BK:BK,"&gt;0")=0,"",COUNTIF(Data!BK:BK,1)/COUNTIF(Data!BK:BK,"&gt;0"))</f>
      </c>
    </row>
    <row r="3" spans="1:4" s="12" customFormat="1" ht="14.25">
      <c r="A3" s="72"/>
      <c r="B3" s="38" t="s">
        <v>22</v>
      </c>
      <c r="C3" s="4">
        <f>COUNTIF(Data!BK:BK,2)</f>
        <v>0</v>
      </c>
      <c r="D3" s="5">
        <f>IF(COUNTIF(Data!BK:BK,"&gt;0")=0,"",COUNTIF(Data!BK:BK,2)/COUNTIF(Data!BK:BK,"&gt;0"))</f>
      </c>
    </row>
    <row r="4" spans="1:4" s="12" customFormat="1" ht="14.25">
      <c r="A4" s="72"/>
      <c r="B4" s="43" t="s">
        <v>16</v>
      </c>
      <c r="C4" s="4">
        <f>COUNTIF(Data!BK:BK,".")</f>
        <v>0</v>
      </c>
      <c r="D4" s="5"/>
    </row>
    <row r="5" spans="1:4" s="12" customFormat="1" ht="14.25">
      <c r="A5" s="72"/>
      <c r="B5" s="38"/>
      <c r="C5" s="4"/>
      <c r="D5" s="5"/>
    </row>
    <row r="6" spans="1:4" s="13" customFormat="1" ht="14.25">
      <c r="A6" s="64" t="s">
        <v>429</v>
      </c>
      <c r="B6" s="37" t="s">
        <v>37</v>
      </c>
      <c r="C6" s="7">
        <f>COUNTIF(Data!BL:BL,1)</f>
        <v>0</v>
      </c>
      <c r="D6" s="8">
        <f>IF(COUNTIF(Data!BL:BL,"&gt;0")=0,"",COUNTIF(Data!BL:BL,1)/COUNTIF(Data!BL:BL,"&gt;0"))</f>
      </c>
    </row>
    <row r="7" spans="1:4" s="13" customFormat="1" ht="14.25">
      <c r="A7" s="65"/>
      <c r="B7" s="37" t="s">
        <v>21</v>
      </c>
      <c r="C7" s="7">
        <f>COUNTIF(Data!BL:BL,2)</f>
        <v>0</v>
      </c>
      <c r="D7" s="8">
        <f>IF(COUNTIF(Data!BL:BL,"&gt;0")=0,"",COUNTIF(Data!BL:BL,2)/COUNTIF(Data!BL:BL,"&gt;0"))</f>
      </c>
    </row>
    <row r="8" spans="1:4" s="13" customFormat="1" ht="14.25">
      <c r="A8" s="65"/>
      <c r="B8" s="37" t="s">
        <v>39</v>
      </c>
      <c r="C8" s="7">
        <f>COUNTIF(Data!BL:BL,3)</f>
        <v>0</v>
      </c>
      <c r="D8" s="8">
        <f>IF(COUNTIF(Data!BL:BL,"&gt;0")=0,"",COUNTIF(Data!BL:BL,3)/COUNTIF(Data!BL:BL,"&gt;0"))</f>
      </c>
    </row>
    <row r="9" spans="1:4" s="13" customFormat="1" ht="14.25">
      <c r="A9" s="65"/>
      <c r="B9" s="37" t="s">
        <v>1</v>
      </c>
      <c r="C9" s="7">
        <f>COUNTIF(Data!BL:BL,4)</f>
        <v>0</v>
      </c>
      <c r="D9" s="8">
        <f>IF(COUNTIF(Data!BL:BL,"&gt;0")=0,"",COUNTIF(Data!BL:BL,4)/COUNTIF(Data!BL:BL,"&gt;0"))</f>
      </c>
    </row>
    <row r="10" spans="1:4" s="13" customFormat="1" ht="28.5">
      <c r="A10" s="65"/>
      <c r="B10" s="37" t="s">
        <v>2</v>
      </c>
      <c r="C10" s="7">
        <f>COUNTIF(Data!BL:BL,5)</f>
        <v>0</v>
      </c>
      <c r="D10" s="8">
        <f>IF(COUNTIF(Data!BL:BL,"&gt;0")=0,"",COUNTIF(Data!BL:BL,5)/COUNTIF(Data!BL:BL,"&gt;0"))</f>
      </c>
    </row>
    <row r="11" spans="1:4" s="13" customFormat="1" ht="14.25">
      <c r="A11" s="65"/>
      <c r="B11" s="44" t="s">
        <v>16</v>
      </c>
      <c r="C11" s="7">
        <f>COUNTIF(Data!BL:BL,".")</f>
        <v>0</v>
      </c>
      <c r="D11" s="8"/>
    </row>
    <row r="12" spans="1:4" s="13" customFormat="1" ht="14.25">
      <c r="A12" s="65"/>
      <c r="B12" s="37"/>
      <c r="C12" s="7"/>
      <c r="D12" s="8"/>
    </row>
    <row r="13" spans="1:4" s="12" customFormat="1" ht="14.25">
      <c r="A13" s="71" t="s">
        <v>3</v>
      </c>
      <c r="B13" s="38" t="s">
        <v>37</v>
      </c>
      <c r="C13" s="4">
        <f>COUNTIF(Data!BM:BM,1)</f>
        <v>0</v>
      </c>
      <c r="D13" s="5">
        <f>IF(COUNTIF(Data!BM:BM,"&gt;0")=0,"",COUNTIF(Data!BM:BM,1)/COUNTIF(Data!BM:BM,"&gt;0"))</f>
      </c>
    </row>
    <row r="14" spans="1:4" s="12" customFormat="1" ht="14.25">
      <c r="A14" s="72"/>
      <c r="B14" s="38" t="s">
        <v>21</v>
      </c>
      <c r="C14" s="4">
        <f>COUNTIF(Data!BM:BM,2)</f>
        <v>0</v>
      </c>
      <c r="D14" s="5">
        <f>IF(COUNTIF(Data!BM:BM,"&gt;0")=0,"",COUNTIF(Data!BM:BM,2)/COUNTIF(Data!BM:BM,"&gt;0"))</f>
      </c>
    </row>
    <row r="15" spans="1:4" s="12" customFormat="1" ht="14.25">
      <c r="A15" s="72"/>
      <c r="B15" s="38" t="s">
        <v>39</v>
      </c>
      <c r="C15" s="4">
        <f>COUNTIF(Data!BM:BM,3)</f>
        <v>0</v>
      </c>
      <c r="D15" s="5">
        <f>IF(COUNTIF(Data!BM:BM,"&gt;0")=0,"",COUNTIF(Data!BM:BM,3)/COUNTIF(Data!BM:BM,"&gt;0"))</f>
      </c>
    </row>
    <row r="16" spans="1:4" s="12" customFormat="1" ht="14.25">
      <c r="A16" s="72"/>
      <c r="B16" s="38" t="s">
        <v>1</v>
      </c>
      <c r="C16" s="4">
        <f>COUNTIF(Data!BM:BM,4)</f>
        <v>0</v>
      </c>
      <c r="D16" s="5">
        <f>IF(COUNTIF(Data!BM:BM,"&gt;0")=0,"",COUNTIF(Data!BM:BM,4)/COUNTIF(Data!BM:BM,"&gt;0"))</f>
      </c>
    </row>
    <row r="17" spans="1:4" s="12" customFormat="1" ht="14.25">
      <c r="A17" s="72"/>
      <c r="B17" s="38" t="s">
        <v>4</v>
      </c>
      <c r="C17" s="4">
        <f>COUNTIF(Data!BM:BM,5)</f>
        <v>0</v>
      </c>
      <c r="D17" s="5">
        <f>IF(COUNTIF(Data!BM:BM,"&gt;0")=0,"",COUNTIF(Data!BM:BM,5)/COUNTIF(Data!BM:BM,"&gt;0"))</f>
      </c>
    </row>
    <row r="18" spans="1:4" s="12" customFormat="1" ht="14.25">
      <c r="A18" s="72"/>
      <c r="B18" s="43" t="s">
        <v>16</v>
      </c>
      <c r="C18" s="4">
        <f>COUNTIF(Data!BM:BM,".")</f>
        <v>0</v>
      </c>
      <c r="D18" s="5"/>
    </row>
    <row r="19" spans="1:4" s="12" customFormat="1" ht="14.25">
      <c r="A19" s="72"/>
      <c r="B19" s="4"/>
      <c r="D19" s="5"/>
    </row>
    <row r="20" spans="1:4" s="13" customFormat="1" ht="14.25">
      <c r="A20" s="64" t="s">
        <v>440</v>
      </c>
      <c r="B20" s="37" t="s">
        <v>37</v>
      </c>
      <c r="C20" s="7">
        <f>COUNTIF(Data!BN:BN,1)</f>
        <v>0</v>
      </c>
      <c r="D20" s="8">
        <f>IF(COUNTIF(Data!BN:BN,"&gt;0")=0,"",COUNTIF(Data!BN:BN,1)/COUNTIF(Data!BN:BN,"&gt;0"))</f>
      </c>
    </row>
    <row r="21" spans="1:4" s="13" customFormat="1" ht="14.25">
      <c r="A21" s="64"/>
      <c r="B21" s="37" t="s">
        <v>137</v>
      </c>
      <c r="C21" s="7">
        <f>COUNTIF(Data!BN:BN,2)</f>
        <v>0</v>
      </c>
      <c r="D21" s="8">
        <f>IF(COUNTIF(Data!BN:BN,"&gt;0")=0,"",COUNTIF(Data!BN:BN,2)/COUNTIF(Data!BN:BN,"&gt;0"))</f>
      </c>
    </row>
    <row r="22" spans="1:4" s="13" customFormat="1" ht="14.25">
      <c r="A22" s="65"/>
      <c r="B22" s="37" t="s">
        <v>22</v>
      </c>
      <c r="C22" s="7">
        <f>COUNTIF(Data!BN:BN,3)</f>
        <v>0</v>
      </c>
      <c r="D22" s="8">
        <f>IF(COUNTIF(Data!BN:BN,"&gt;0")=0,"",COUNTIF(Data!BN:BN,3)/COUNTIF(Data!BN:BN,"&gt;0"))</f>
      </c>
    </row>
    <row r="23" spans="1:4" s="13" customFormat="1" ht="14.25">
      <c r="A23" s="65"/>
      <c r="B23" s="37" t="s">
        <v>1</v>
      </c>
      <c r="C23" s="7">
        <f>COUNTIF(Data!BN:BN,4)</f>
        <v>0</v>
      </c>
      <c r="D23" s="8">
        <f>IF(COUNTIF(Data!BN:BN,"&gt;0")=0,"",COUNTIF(Data!BN:BN,4)/COUNTIF(Data!BN:BN,"&gt;0"))</f>
      </c>
    </row>
    <row r="24" spans="1:4" s="13" customFormat="1" ht="14.25">
      <c r="A24" s="65"/>
      <c r="B24" s="7" t="s">
        <v>5</v>
      </c>
      <c r="C24" s="7">
        <f>COUNTIF(Data!BN:BN,5)</f>
        <v>0</v>
      </c>
      <c r="D24" s="8">
        <f>IF(COUNTIF(Data!BN:BN,"&gt;0")=0,"",COUNTIF(Data!BN:BN,5)/COUNTIF(Data!BN:BN,"&gt;0"))</f>
      </c>
    </row>
    <row r="25" spans="1:4" s="13" customFormat="1" ht="14.25">
      <c r="A25" s="65"/>
      <c r="B25" s="44" t="s">
        <v>16</v>
      </c>
      <c r="C25" s="7">
        <f>COUNTIF(Data!BN:BN,".")</f>
        <v>0</v>
      </c>
      <c r="D25" s="8">
        <f>IF(COUNTIF(Data!BN:BN,"&gt;0")=0,"",COUNTIF(Data!BN:BN,6)/COUNTIF(Data!BN:BN,"&gt;0"))</f>
      </c>
    </row>
    <row r="26" spans="1:4" s="13" customFormat="1" ht="14.25">
      <c r="A26" s="65"/>
      <c r="B26" s="7"/>
      <c r="D26" s="8"/>
    </row>
    <row r="27" spans="1:4" s="13" customFormat="1" ht="18.75" customHeight="1">
      <c r="A27" s="65"/>
      <c r="B27" s="7"/>
      <c r="C27" s="7"/>
      <c r="D27" s="8"/>
    </row>
    <row r="28" spans="1:4" s="12" customFormat="1" ht="14.25">
      <c r="A28" s="71" t="s">
        <v>6</v>
      </c>
      <c r="B28" s="38" t="s">
        <v>37</v>
      </c>
      <c r="C28" s="4">
        <f>COUNTIF(Data!BO:BO,1)</f>
        <v>0</v>
      </c>
      <c r="D28" s="5">
        <f>IF(COUNTIF(Data!BO:BO,"&gt;0")=0,"",COUNTIF(Data!BO:BO,1)/COUNTIF(Data!BO:BO,"&gt;0"))</f>
      </c>
    </row>
    <row r="29" spans="1:4" s="12" customFormat="1" ht="14.25">
      <c r="A29" s="71"/>
      <c r="B29" s="38" t="s">
        <v>137</v>
      </c>
      <c r="C29" s="4">
        <f>COUNTIF(Data!BO:BO,2)</f>
        <v>0</v>
      </c>
      <c r="D29" s="5">
        <f>IF(COUNTIF(Data!BO:BO,"&gt;0")=0,"",COUNTIF(Data!BO:BO,2)/COUNTIF(Data!BO:BO,"&gt;0"))</f>
      </c>
    </row>
    <row r="30" spans="1:4" s="12" customFormat="1" ht="14.25">
      <c r="A30" s="72"/>
      <c r="B30" s="38" t="s">
        <v>22</v>
      </c>
      <c r="C30" s="4">
        <f>COUNTIF(Data!BO:BO,3)</f>
        <v>0</v>
      </c>
      <c r="D30" s="5">
        <f>IF(COUNTIF(Data!BO:BO,"&gt;0")=0,"",COUNTIF(Data!BO:BO,3)/COUNTIF(Data!BO:BO,"&gt;0"))</f>
      </c>
    </row>
    <row r="31" spans="1:4" s="12" customFormat="1" ht="14.25">
      <c r="A31" s="72"/>
      <c r="B31" s="38" t="s">
        <v>1</v>
      </c>
      <c r="C31" s="4">
        <f>COUNTIF(Data!BO:BO,4)</f>
        <v>0</v>
      </c>
      <c r="D31" s="5">
        <f>IF(COUNTIF(Data!BO:BO,"&gt;0")=0,"",COUNTIF(Data!BO:BO,4)/COUNTIF(Data!BO:BO,"&gt;0"))</f>
      </c>
    </row>
    <row r="32" spans="1:4" s="12" customFormat="1" ht="14.25">
      <c r="A32" s="72"/>
      <c r="B32" s="38" t="s">
        <v>7</v>
      </c>
      <c r="C32" s="4">
        <f>COUNTIF(Data!BO:BO,5)</f>
        <v>0</v>
      </c>
      <c r="D32" s="5">
        <f>IF(COUNTIF(Data!BO:BO,"&gt;0")=0,"",COUNTIF(Data!BO:BO,5)/COUNTIF(Data!BO:BO,"&gt;0"))</f>
      </c>
    </row>
    <row r="33" spans="1:4" s="12" customFormat="1" ht="14.25">
      <c r="A33" s="72"/>
      <c r="B33" s="43" t="s">
        <v>16</v>
      </c>
      <c r="C33" s="4">
        <f>COUNTIF(Data!BO:BO,".")</f>
        <v>0</v>
      </c>
      <c r="D33" s="5"/>
    </row>
    <row r="34" spans="1:4" s="12" customFormat="1" ht="14.25">
      <c r="A34" s="72"/>
      <c r="B34" s="38"/>
      <c r="C34" s="4"/>
      <c r="D34" s="5"/>
    </row>
    <row r="35" spans="1:4" s="13" customFormat="1" ht="14.25">
      <c r="A35" s="64" t="s">
        <v>8</v>
      </c>
      <c r="B35" s="37" t="s">
        <v>37</v>
      </c>
      <c r="C35" s="7">
        <f>COUNTIF(Data!BP:BP,1)</f>
        <v>0</v>
      </c>
      <c r="D35" s="8">
        <f>IF(COUNTIF(Data!BP:BP,"&gt;0")=0,"",COUNTIF(Data!BP:BP,1)/COUNTIF(Data!BP:BP,"&gt;0"))</f>
      </c>
    </row>
    <row r="36" spans="1:4" s="13" customFormat="1" ht="14.25">
      <c r="A36" s="64"/>
      <c r="B36" s="37" t="s">
        <v>137</v>
      </c>
      <c r="C36" s="7">
        <f>COUNTIF(Data!BP:BP,2)</f>
        <v>0</v>
      </c>
      <c r="D36" s="8">
        <f>IF(COUNTIF(Data!BP:BP,"&gt;0")=0,"",COUNTIF(Data!BP:BP,2)/COUNTIF(Data!BP:BP,"&gt;0"))</f>
      </c>
    </row>
    <row r="37" spans="1:4" s="13" customFormat="1" ht="14.25">
      <c r="A37" s="65"/>
      <c r="B37" s="37" t="s">
        <v>22</v>
      </c>
      <c r="C37" s="7">
        <f>COUNTIF(Data!BP:BP,3)</f>
        <v>0</v>
      </c>
      <c r="D37" s="8">
        <f>IF(COUNTIF(Data!BP:BP,"&gt;0")=0,"",COUNTIF(Data!BP:BP,3)/COUNTIF(Data!BP:BP,"&gt;0"))</f>
      </c>
    </row>
    <row r="38" spans="1:4" s="13" customFormat="1" ht="14.25">
      <c r="A38" s="65"/>
      <c r="B38" s="37" t="s">
        <v>1</v>
      </c>
      <c r="C38" s="7">
        <f>COUNTIF(Data!BP:BP,4)</f>
        <v>0</v>
      </c>
      <c r="D38" s="8">
        <f>IF(COUNTIF(Data!BP:BP,"&gt;0")=0,"",COUNTIF(Data!BP:BP,4)/COUNTIF(Data!BP:BP,"&gt;0"))</f>
      </c>
    </row>
    <row r="39" spans="1:4" s="13" customFormat="1" ht="28.5">
      <c r="A39" s="65"/>
      <c r="B39" s="37" t="s">
        <v>9</v>
      </c>
      <c r="C39" s="7">
        <f>COUNTIF(Data!BP:BP,5)</f>
        <v>0</v>
      </c>
      <c r="D39" s="8">
        <f>IF(COUNTIF(Data!BP:BP,"&gt;0")=0,"",COUNTIF(Data!BP:BP,5)/COUNTIF(Data!BP:BP,"&gt;0"))</f>
      </c>
    </row>
    <row r="40" spans="1:4" s="13" customFormat="1" ht="14.25">
      <c r="A40" s="65"/>
      <c r="B40" s="37" t="s">
        <v>138</v>
      </c>
      <c r="C40" s="7">
        <f>COUNTIF(Data!BP:BP,6)</f>
        <v>0</v>
      </c>
      <c r="D40" s="8">
        <f>IF(COUNTIF(Data!BP:BP,"&gt;0")=0,"",COUNTIF(Data!BP:BP,6)/COUNTIF(Data!BP:BP,"&gt;0"))</f>
      </c>
    </row>
    <row r="41" spans="1:4" s="13" customFormat="1" ht="14.25">
      <c r="A41" s="65"/>
      <c r="B41" s="44" t="s">
        <v>16</v>
      </c>
      <c r="C41" s="7">
        <f>COUNTIF(Data!BP:BP,".")</f>
        <v>0</v>
      </c>
      <c r="D41" s="8"/>
    </row>
    <row r="42" spans="1:4" s="13" customFormat="1" ht="18.75" customHeight="1">
      <c r="A42" s="65"/>
      <c r="B42" s="37"/>
      <c r="C42" s="7"/>
      <c r="D42" s="8"/>
    </row>
    <row r="43" spans="1:4" s="12" customFormat="1" ht="14.25">
      <c r="A43" s="71" t="s">
        <v>10</v>
      </c>
      <c r="B43" s="38" t="s">
        <v>37</v>
      </c>
      <c r="C43" s="4">
        <f>COUNTIF(Data!BQ:BQ,1)</f>
        <v>0</v>
      </c>
      <c r="D43" s="5">
        <f>IF(COUNTIF(Data!BQ:BQ,"&gt;0")=0,"",COUNTIF(Data!BQ:BQ,1)/COUNTIF(Data!BQ:BQ,"&gt;0"))</f>
      </c>
    </row>
    <row r="44" spans="1:4" s="12" customFormat="1" ht="14.25">
      <c r="A44" s="71"/>
      <c r="B44" s="38" t="s">
        <v>137</v>
      </c>
      <c r="C44" s="4">
        <f>COUNTIF(Data!BQ:BQ,2)</f>
        <v>0</v>
      </c>
      <c r="D44" s="5">
        <f>IF(COUNTIF(Data!BQ:BQ,"&gt;0")=0,"",COUNTIF(Data!BQ:BQ,2)/COUNTIF(Data!BQ:BQ,"&gt;0"))</f>
      </c>
    </row>
    <row r="45" spans="1:4" s="12" customFormat="1" ht="14.25">
      <c r="A45" s="72"/>
      <c r="B45" s="38" t="s">
        <v>22</v>
      </c>
      <c r="C45" s="4">
        <f>COUNTIF(Data!BQ:BQ,3)</f>
        <v>0</v>
      </c>
      <c r="D45" s="5">
        <f>IF(COUNTIF(Data!BQ:BQ,"&gt;0")=0,"",COUNTIF(Data!BQ:BQ,3)/COUNTIF(Data!BQ:BQ,"&gt;0"))</f>
      </c>
    </row>
    <row r="46" spans="1:4" s="12" customFormat="1" ht="14.25">
      <c r="A46" s="72"/>
      <c r="B46" s="43" t="s">
        <v>16</v>
      </c>
      <c r="C46" s="4">
        <f>COUNTIF(Data!BQ:BQ,".")</f>
        <v>0</v>
      </c>
      <c r="D46" s="5"/>
    </row>
    <row r="47" spans="1:4" s="12" customFormat="1" ht="14.25">
      <c r="A47" s="72"/>
      <c r="B47" s="38"/>
      <c r="C47" s="4"/>
      <c r="D47" s="5"/>
    </row>
    <row r="48" spans="1:4" s="13" customFormat="1" ht="14.25">
      <c r="A48" s="64" t="s">
        <v>11</v>
      </c>
      <c r="B48" s="37" t="s">
        <v>37</v>
      </c>
      <c r="C48" s="7">
        <f>COUNTIF(Data!BR:BR,1)</f>
        <v>0</v>
      </c>
      <c r="D48" s="8">
        <f>IF(COUNTIF(Data!BR:BR,"&gt;0")=0,"",COUNTIF(Data!BR:BR,1)/COUNTIF(Data!BR:BR,"&gt;0"))</f>
      </c>
    </row>
    <row r="49" spans="1:4" s="13" customFormat="1" ht="14.25">
      <c r="A49" s="65"/>
      <c r="B49" s="37" t="s">
        <v>137</v>
      </c>
      <c r="C49" s="7">
        <f>COUNTIF(Data!BR:BR,2)</f>
        <v>0</v>
      </c>
      <c r="D49" s="8">
        <f>IF(COUNTIF(Data!BR:BR,"&gt;0")=0,"",COUNTIF(Data!BR:BR,2)/COUNTIF(Data!BR:BR,"&gt;0"))</f>
      </c>
    </row>
    <row r="50" spans="1:4" s="13" customFormat="1" ht="14.25">
      <c r="A50" s="65"/>
      <c r="B50" s="37" t="s">
        <v>22</v>
      </c>
      <c r="C50" s="7">
        <f>COUNTIF(Data!BR:BR,3)</f>
        <v>0</v>
      </c>
      <c r="D50" s="8">
        <f>IF(COUNTIF(Data!BR:BR,"&gt;0")=0,"",COUNTIF(Data!BR:BR,3)/COUNTIF(Data!BR:BR,"&gt;0"))</f>
      </c>
    </row>
    <row r="51" spans="1:4" s="13" customFormat="1" ht="14.25">
      <c r="A51" s="65"/>
      <c r="B51" s="44" t="s">
        <v>16</v>
      </c>
      <c r="C51" s="7">
        <f>COUNTIF(Data!BR:BR,".")</f>
        <v>0</v>
      </c>
      <c r="D51" s="8"/>
    </row>
    <row r="52" spans="1:4" s="13" customFormat="1" ht="18.75" customHeight="1">
      <c r="A52" s="65"/>
      <c r="B52" s="37"/>
      <c r="C52" s="7"/>
      <c r="D52" s="8"/>
    </row>
  </sheetData>
  <mergeCells count="8">
    <mergeCell ref="A28:A34"/>
    <mergeCell ref="A35:A42"/>
    <mergeCell ref="A43:A47"/>
    <mergeCell ref="A48:A52"/>
    <mergeCell ref="A2:A5"/>
    <mergeCell ref="A6:A12"/>
    <mergeCell ref="A13:A19"/>
    <mergeCell ref="A20:A2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9"/>
  <sheetViews>
    <sheetView workbookViewId="0" topLeftCell="A49">
      <selection activeCell="B39" sqref="B39"/>
    </sheetView>
  </sheetViews>
  <sheetFormatPr defaultColWidth="9.140625" defaultRowHeight="12.75"/>
  <cols>
    <col min="1" max="1" width="40.8515625" style="35" customWidth="1"/>
    <col min="2" max="2" width="38.140625" style="46" customWidth="1"/>
    <col min="3" max="3" width="16.57421875" style="35" customWidth="1"/>
    <col min="4" max="4" width="16.7109375" style="36" customWidth="1"/>
    <col min="5" max="16384" width="9.140625" style="35" customWidth="1"/>
  </cols>
  <sheetData>
    <row r="1" spans="1:4" s="3" customFormat="1" ht="21.75" customHeight="1">
      <c r="A1" s="1" t="s">
        <v>12</v>
      </c>
      <c r="B1" s="42" t="s">
        <v>13</v>
      </c>
      <c r="C1" s="2" t="s">
        <v>14</v>
      </c>
      <c r="D1" s="24" t="s">
        <v>15</v>
      </c>
    </row>
    <row r="2" spans="1:4" s="12" customFormat="1" ht="14.25">
      <c r="A2" s="71" t="s">
        <v>371</v>
      </c>
      <c r="B2" s="38" t="s">
        <v>372</v>
      </c>
      <c r="C2" s="4">
        <f>COUNTIF(Data!BS:BS,1)</f>
        <v>0</v>
      </c>
      <c r="D2" s="5">
        <f>IF(COUNTIF(Data!BS:BS,"&gt;0")=0,"",COUNTIF(Data!BS:BS,1)/COUNTIF(Data!BS:BS,"&gt;0"))</f>
      </c>
    </row>
    <row r="3" spans="1:4" s="12" customFormat="1" ht="14.25">
      <c r="A3" s="72"/>
      <c r="B3" s="38" t="s">
        <v>373</v>
      </c>
      <c r="C3" s="4">
        <f>COUNTIF(Data!BS:BS,2)</f>
        <v>0</v>
      </c>
      <c r="D3" s="5">
        <f>IF(COUNTIF(Data!BS:BS,"&gt;0")=0,"",COUNTIF(Data!BS:BS,2)/COUNTIF(Data!BS:BS,"&gt;0"))</f>
      </c>
    </row>
    <row r="4" spans="1:4" s="12" customFormat="1" ht="14.25">
      <c r="A4" s="72"/>
      <c r="B4" s="38" t="s">
        <v>374</v>
      </c>
      <c r="C4" s="4">
        <f>COUNTIF(Data!BS:BS,3)</f>
        <v>0</v>
      </c>
      <c r="D4" s="5">
        <f>IF(COUNTIF(Data!BS:BS,"&gt;0")=0,"",COUNTIF(Data!BS:BS,3)/COUNTIF(Data!BS:BS,"&gt;0"))</f>
      </c>
    </row>
    <row r="5" spans="1:4" s="12" customFormat="1" ht="14.25">
      <c r="A5" s="72"/>
      <c r="B5" s="43" t="s">
        <v>16</v>
      </c>
      <c r="C5" s="4">
        <f>COUNTIF(Data!BS:BS,".")</f>
        <v>0</v>
      </c>
      <c r="D5" s="5"/>
    </row>
    <row r="6" spans="1:4" s="12" customFormat="1" ht="14.25">
      <c r="A6" s="72"/>
      <c r="B6" s="38"/>
      <c r="C6" s="4"/>
      <c r="D6" s="5"/>
    </row>
    <row r="7" spans="1:4" s="13" customFormat="1" ht="14.25">
      <c r="A7" s="64" t="s">
        <v>375</v>
      </c>
      <c r="B7" s="37" t="s">
        <v>23</v>
      </c>
      <c r="C7" s="7">
        <f>COUNTIF(Data!BT:BT,1)</f>
        <v>0</v>
      </c>
      <c r="D7" s="8">
        <f>IF(COUNTIF(Data!BT:BT,"&gt;0")=0,"",COUNTIF(Data!BT:BT,1)/COUNTIF(Data!BT:BT,"&gt;0"))</f>
      </c>
    </row>
    <row r="8" spans="1:4" s="13" customFormat="1" ht="14.25">
      <c r="A8" s="65"/>
      <c r="B8" s="37" t="s">
        <v>22</v>
      </c>
      <c r="C8" s="7">
        <f>COUNTIF(Data!BT:BT,2)</f>
        <v>0</v>
      </c>
      <c r="D8" s="8">
        <f>IF(COUNTIF(Data!BT:BT,"&gt;0")=0,"",COUNTIF(Data!BT:BT,2)/COUNTIF(Data!BT:BT,"&gt;0"))</f>
      </c>
    </row>
    <row r="9" spans="1:4" s="13" customFormat="1" ht="14.25">
      <c r="A9" s="65"/>
      <c r="B9" s="44" t="s">
        <v>16</v>
      </c>
      <c r="C9" s="7">
        <f>COUNTIF(Data!BT:BT,".")</f>
        <v>0</v>
      </c>
      <c r="D9" s="8"/>
    </row>
    <row r="10" spans="1:4" s="13" customFormat="1" ht="14.25">
      <c r="A10" s="65"/>
      <c r="B10" s="37"/>
      <c r="D10" s="8"/>
    </row>
    <row r="11" spans="1:4" s="12" customFormat="1" ht="15">
      <c r="A11" s="71" t="s">
        <v>376</v>
      </c>
      <c r="B11" s="38" t="s">
        <v>377</v>
      </c>
      <c r="C11" s="4">
        <f>COUNTIF(Data!BU:BU,1)</f>
        <v>0</v>
      </c>
      <c r="D11" s="5">
        <f>IF(COUNTIF(Data!BU:BU,"&gt;0")=0,"",COUNTIF(Data!BU:BU,1)/COUNTIF(Data!BU:BU,"&gt;0"))</f>
      </c>
    </row>
    <row r="12" spans="1:4" s="12" customFormat="1" ht="15">
      <c r="A12" s="71"/>
      <c r="B12" s="38" t="s">
        <v>378</v>
      </c>
      <c r="C12" s="4">
        <f>COUNTIF(Data!BU:BU,2)</f>
        <v>0</v>
      </c>
      <c r="D12" s="5">
        <f>IF(COUNTIF(Data!BU:BU,"&gt;0")=0,"",COUNTIF(Data!BU:BU,2)/COUNTIF(Data!BU:BU,"&gt;0"))</f>
      </c>
    </row>
    <row r="13" spans="1:4" s="12" customFormat="1" ht="15">
      <c r="A13" s="72"/>
      <c r="B13" s="38" t="s">
        <v>379</v>
      </c>
      <c r="C13" s="4">
        <f>COUNTIF(Data!BU:BU,3)</f>
        <v>0</v>
      </c>
      <c r="D13" s="5">
        <f>IF(COUNTIF(Data!BU:BU,"&gt;0")=0,"",COUNTIF(Data!BU:BU,3)/COUNTIF(Data!BU:BU,"&gt;0"))</f>
      </c>
    </row>
    <row r="14" spans="1:4" s="12" customFormat="1" ht="14.25">
      <c r="A14" s="72"/>
      <c r="B14" s="38" t="s">
        <v>129</v>
      </c>
      <c r="C14" s="4">
        <f>COUNTIF(Data!BU:BU,4)</f>
        <v>0</v>
      </c>
      <c r="D14" s="5">
        <f>IF(COUNTIF(Data!BU:BU,"&gt;0")=0,"",COUNTIF(Data!BU:BU,4)/COUNTIF(Data!BU:BU,"&gt;0"))</f>
      </c>
    </row>
    <row r="15" spans="1:4" s="12" customFormat="1" ht="14.25">
      <c r="A15" s="72"/>
      <c r="B15" s="43" t="s">
        <v>16</v>
      </c>
      <c r="C15" s="4">
        <f>COUNTIF(Data!BU:BU,".")</f>
        <v>0</v>
      </c>
      <c r="D15" s="5"/>
    </row>
    <row r="16" spans="1:4" s="12" customFormat="1" ht="14.25">
      <c r="A16" s="72"/>
      <c r="B16" s="38"/>
      <c r="C16" s="4"/>
      <c r="D16" s="5"/>
    </row>
    <row r="17" spans="1:4" s="13" customFormat="1" ht="14.25">
      <c r="A17" s="64" t="s">
        <v>380</v>
      </c>
      <c r="B17" s="37" t="s">
        <v>148</v>
      </c>
      <c r="C17" s="7">
        <f>COUNTIF(Data!BV:BV,1)</f>
        <v>0</v>
      </c>
      <c r="D17" s="8">
        <f>IF(COUNTIF(Data!BV:BV,"&gt;0")=0,"",COUNTIF(Data!BV:BV,1)/COUNTIF(Data!BV:BV,"&gt;0"))</f>
      </c>
    </row>
    <row r="18" spans="1:4" s="13" customFormat="1" ht="28.5">
      <c r="A18" s="64"/>
      <c r="B18" s="37" t="s">
        <v>149</v>
      </c>
      <c r="C18" s="7">
        <f>COUNTIF(Data!BV:BV,2)</f>
        <v>0</v>
      </c>
      <c r="D18" s="8">
        <f>IF(COUNTIF(Data!BV:BV,"&gt;0")=0,"",COUNTIF(Data!BV:BV,2)/COUNTIF(Data!BV:BV,"&gt;0"))</f>
      </c>
    </row>
    <row r="19" spans="1:4" s="13" customFormat="1" ht="28.5">
      <c r="A19" s="65"/>
      <c r="B19" s="37" t="s">
        <v>150</v>
      </c>
      <c r="C19" s="7">
        <f>COUNTIF(Data!BV:BV,3)</f>
        <v>0</v>
      </c>
      <c r="D19" s="8">
        <f>IF(COUNTIF(Data!BV:BV,"&gt;0")=0,"",COUNTIF(Data!BV:BV,3)/COUNTIF(Data!BV:BV,"&gt;0"))</f>
      </c>
    </row>
    <row r="20" spans="1:4" s="13" customFormat="1" ht="14.25">
      <c r="A20" s="65"/>
      <c r="B20" s="37" t="s">
        <v>151</v>
      </c>
      <c r="C20" s="7">
        <f>COUNTIF(Data!BV:BV,4)</f>
        <v>0</v>
      </c>
      <c r="D20" s="8">
        <f>IF(COUNTIF(Data!BV:BV,"&gt;0")=0,"",COUNTIF(Data!BV:BV,4)/COUNTIF(Data!BV:BV,"&gt;0"))</f>
      </c>
    </row>
    <row r="21" spans="1:4" s="13" customFormat="1" ht="14.25">
      <c r="A21" s="65"/>
      <c r="B21" s="44" t="s">
        <v>16</v>
      </c>
      <c r="C21" s="7">
        <f>COUNTIF(Data!BV:BV,".")</f>
        <v>0</v>
      </c>
      <c r="D21" s="8"/>
    </row>
    <row r="22" spans="1:4" s="13" customFormat="1" ht="14.25">
      <c r="A22" s="65"/>
      <c r="B22" s="37"/>
      <c r="D22" s="8"/>
    </row>
    <row r="23" spans="1:4" s="12" customFormat="1" ht="14.25">
      <c r="A23" s="71" t="s">
        <v>381</v>
      </c>
      <c r="B23" s="38" t="s">
        <v>37</v>
      </c>
      <c r="C23" s="4">
        <f>COUNTIF(Data!BW:BW,1)</f>
        <v>0</v>
      </c>
      <c r="D23" s="5">
        <f>IF(COUNTIF(Data!BW:BW,"&gt;0")=0,"",COUNTIF(Data!BW:BW,1)/COUNTIF(Data!BW:BW,"&gt;0"))</f>
      </c>
    </row>
    <row r="24" spans="1:4" s="12" customFormat="1" ht="14.25">
      <c r="A24" s="71"/>
      <c r="B24" s="38" t="s">
        <v>137</v>
      </c>
      <c r="C24" s="4">
        <f>COUNTIF(Data!BW:BW,2)</f>
        <v>0</v>
      </c>
      <c r="D24" s="5">
        <f>IF(COUNTIF(Data!BW:BW,"&gt;0")=0,"",COUNTIF(Data!BW:BW,2)/COUNTIF(Data!BW:BW,"&gt;0"))</f>
      </c>
    </row>
    <row r="25" spans="1:4" s="12" customFormat="1" ht="14.25">
      <c r="A25" s="72"/>
      <c r="B25" s="38" t="s">
        <v>22</v>
      </c>
      <c r="C25" s="4">
        <f>COUNTIF(Data!BW:BW,3)</f>
        <v>0</v>
      </c>
      <c r="D25" s="5">
        <f>IF(COUNTIF(Data!BW:BW,"&gt;0")=0,"",COUNTIF(Data!BW:BW,3)/COUNTIF(Data!BW:BW,"&gt;0"))</f>
      </c>
    </row>
    <row r="26" spans="1:4" s="12" customFormat="1" ht="14.25">
      <c r="A26" s="72"/>
      <c r="B26" s="38" t="s">
        <v>382</v>
      </c>
      <c r="C26" s="4">
        <f>COUNTIF(Data!BW:BW,4)</f>
        <v>0</v>
      </c>
      <c r="D26" s="5">
        <f>IF(COUNTIF(Data!BW:BW,"&gt;0")=0,"",COUNTIF(Data!BW:BW,4)/COUNTIF(Data!BW:BW,"&gt;0"))</f>
      </c>
    </row>
    <row r="27" spans="1:4" s="12" customFormat="1" ht="14.25">
      <c r="A27" s="72"/>
      <c r="B27" s="4" t="s">
        <v>383</v>
      </c>
      <c r="C27" s="4">
        <f>COUNTIF(Data!BW:BW,5)</f>
        <v>0</v>
      </c>
      <c r="D27" s="5">
        <f>IF(COUNTIF(Data!BW:BW,"&gt;0")=0,"",COUNTIF(Data!BW:BW,5)/COUNTIF(Data!BW:BW,"&gt;0"))</f>
      </c>
    </row>
    <row r="28" spans="1:4" s="12" customFormat="1" ht="14.25">
      <c r="A28" s="72"/>
      <c r="B28" s="43" t="s">
        <v>16</v>
      </c>
      <c r="C28" s="4">
        <f>COUNTIF(Data!BW:BW,".")</f>
        <v>0</v>
      </c>
      <c r="D28" s="5"/>
    </row>
    <row r="29" spans="1:4" s="12" customFormat="1" ht="14.25">
      <c r="A29" s="72"/>
      <c r="B29" s="4"/>
      <c r="C29" s="4"/>
      <c r="D29" s="5"/>
    </row>
    <row r="30" spans="1:4" s="13" customFormat="1" ht="14.25">
      <c r="A30" s="64" t="s">
        <v>384</v>
      </c>
      <c r="B30" s="37" t="s">
        <v>37</v>
      </c>
      <c r="C30" s="7">
        <f>COUNTIF(Data!BX:BX,1)</f>
        <v>0</v>
      </c>
      <c r="D30" s="8">
        <f>IF(COUNTIF(Data!BX:BX,"&gt;0")=0,"",COUNTIF(Data!BX:BX,1)/COUNTIF(Data!BX:BX,"&gt;0"))</f>
      </c>
    </row>
    <row r="31" spans="1:4" s="13" customFormat="1" ht="14.25">
      <c r="A31" s="64"/>
      <c r="B31" s="37" t="s">
        <v>137</v>
      </c>
      <c r="C31" s="7">
        <f>COUNTIF(Data!BX:BX,2)</f>
        <v>0</v>
      </c>
      <c r="D31" s="8">
        <f>IF(COUNTIF(Data!BX:BX,"&gt;0")=0,"",COUNTIF(Data!BX:BX,2)/COUNTIF(Data!BX:BX,"&gt;0"))</f>
      </c>
    </row>
    <row r="32" spans="1:4" s="13" customFormat="1" ht="14.25">
      <c r="A32" s="65"/>
      <c r="B32" s="37" t="s">
        <v>22</v>
      </c>
      <c r="C32" s="7">
        <f>COUNTIF(Data!BX:BX,3)</f>
        <v>0</v>
      </c>
      <c r="D32" s="8">
        <f>IF(COUNTIF(Data!BX:BX,"&gt;0")=0,"",COUNTIF(Data!BX:BX,3)/COUNTIF(Data!BX:BX,"&gt;0"))</f>
      </c>
    </row>
    <row r="33" spans="1:4" s="13" customFormat="1" ht="14.25">
      <c r="A33" s="65"/>
      <c r="B33" s="37" t="s">
        <v>385</v>
      </c>
      <c r="C33" s="7">
        <f>COUNTIF(Data!BX:BX,4)</f>
        <v>0</v>
      </c>
      <c r="D33" s="8">
        <f>IF(COUNTIF(Data!BX:BX,"&gt;0")=0,"",COUNTIF(Data!BX:BX,4)/COUNTIF(Data!BX:BX,"&gt;0"))</f>
      </c>
    </row>
    <row r="34" spans="1:4" s="13" customFormat="1" ht="14.25">
      <c r="A34" s="65"/>
      <c r="B34" s="44" t="s">
        <v>16</v>
      </c>
      <c r="C34" s="7">
        <f>COUNTIF(Data!BX:BX,".")</f>
        <v>0</v>
      </c>
      <c r="D34" s="8"/>
    </row>
    <row r="35" spans="1:4" s="13" customFormat="1" ht="18.75" customHeight="1">
      <c r="A35" s="65"/>
      <c r="B35" s="7"/>
      <c r="C35" s="7"/>
      <c r="D35" s="8"/>
    </row>
    <row r="36" spans="1:4" s="12" customFormat="1" ht="14.25">
      <c r="A36" s="71" t="s">
        <v>386</v>
      </c>
      <c r="B36" s="4" t="s">
        <v>387</v>
      </c>
      <c r="C36" s="4">
        <f>COUNTIF(Data!BY:BY,1)</f>
        <v>0</v>
      </c>
      <c r="D36" s="5">
        <f>IF(COUNTIF(Data!BY:BY,"&gt;0")=0,"",COUNTIF(Data!BY:BY,1)/COUNTIF(Data!BY:BY,"&gt;0"))</f>
      </c>
    </row>
    <row r="37" spans="1:4" s="12" customFormat="1" ht="14.25">
      <c r="A37" s="71"/>
      <c r="B37" s="4" t="s">
        <v>388</v>
      </c>
      <c r="C37" s="4">
        <f>COUNTIF(Data!BY:BY,2)</f>
        <v>0</v>
      </c>
      <c r="D37" s="5">
        <f>IF(COUNTIF(Data!BY:BY,"&gt;0")=0,"",COUNTIF(Data!BY:BY,2)/COUNTIF(Data!BY:BY,"&gt;0"))</f>
      </c>
    </row>
    <row r="38" spans="1:4" s="12" customFormat="1" ht="14.25">
      <c r="A38" s="72"/>
      <c r="B38" s="4" t="s">
        <v>389</v>
      </c>
      <c r="C38" s="4">
        <f>COUNTIF(Data!BY:BY,3)</f>
        <v>0</v>
      </c>
      <c r="D38" s="5">
        <f>IF(COUNTIF(Data!BY:BY,"&gt;0")=0,"",COUNTIF(Data!BY:BY,3)/COUNTIF(Data!BY:BY,"&gt;0"))</f>
      </c>
    </row>
    <row r="39" spans="1:4" s="12" customFormat="1" ht="14.25">
      <c r="A39" s="72"/>
      <c r="B39" s="4" t="s">
        <v>390</v>
      </c>
      <c r="C39" s="4">
        <f>COUNTIF(Data!BY:BY,4)</f>
        <v>0</v>
      </c>
      <c r="D39" s="5">
        <f>IF(COUNTIF(Data!BY:BY,"&gt;0")=0,"",COUNTIF(Data!BY:BY,4)/COUNTIF(Data!BY:BY,"&gt;0"))</f>
      </c>
    </row>
    <row r="40" spans="1:4" s="12" customFormat="1" ht="14.25">
      <c r="A40" s="72"/>
      <c r="B40" s="43" t="s">
        <v>16</v>
      </c>
      <c r="C40" s="4">
        <f>COUNTIF(Data!BY:BY,".")</f>
        <v>0</v>
      </c>
      <c r="D40" s="5"/>
    </row>
    <row r="41" spans="1:4" s="12" customFormat="1" ht="14.25">
      <c r="A41" s="72"/>
      <c r="B41" s="4"/>
      <c r="D41" s="5"/>
    </row>
    <row r="42" spans="1:4" s="13" customFormat="1" ht="14.25">
      <c r="A42" s="64" t="s">
        <v>391</v>
      </c>
      <c r="B42" s="37" t="s">
        <v>37</v>
      </c>
      <c r="C42" s="7">
        <f>COUNTIF(Data!BZ:BZ,1)</f>
        <v>0</v>
      </c>
      <c r="D42" s="8">
        <f>IF(COUNTIF(Data!BZ:BZ,"&gt;0")=0,"",COUNTIF(Data!BZ:BZ,1)/COUNTIF(Data!BZ:BZ,"&gt;0"))</f>
      </c>
    </row>
    <row r="43" spans="1:4" s="13" customFormat="1" ht="14.25">
      <c r="A43" s="65"/>
      <c r="B43" s="37" t="s">
        <v>137</v>
      </c>
      <c r="C43" s="7">
        <f>COUNTIF(Data!BZ:BZ,2)</f>
        <v>0</v>
      </c>
      <c r="D43" s="8">
        <f>IF(COUNTIF(Data!BZ:BZ,"&gt;0")=0,"",COUNTIF(Data!BZ:BZ,2)/COUNTIF(Data!BZ:BZ,"&gt;0"))</f>
      </c>
    </row>
    <row r="44" spans="1:4" s="13" customFormat="1" ht="14.25">
      <c r="A44" s="65"/>
      <c r="B44" s="37" t="s">
        <v>22</v>
      </c>
      <c r="C44" s="7">
        <f>COUNTIF(Data!BZ:BZ,3)</f>
        <v>0</v>
      </c>
      <c r="D44" s="8">
        <f>IF(COUNTIF(Data!BZ:BZ,"&gt;0")=0,"",COUNTIF(Data!BZ:BZ,3)/COUNTIF(Data!BZ:BZ,"&gt;0"))</f>
      </c>
    </row>
    <row r="45" spans="1:4" s="13" customFormat="1" ht="14.25">
      <c r="A45" s="65"/>
      <c r="B45" s="37" t="s">
        <v>138</v>
      </c>
      <c r="C45" s="7">
        <f>COUNTIF(Data!BZ:BZ,4)</f>
        <v>0</v>
      </c>
      <c r="D45" s="8">
        <f>IF(COUNTIF(Data!BZ:BZ,"&gt;0")=0,"",COUNTIF(Data!BZ:BZ,4)/COUNTIF(Data!BZ:BZ,"&gt;0"))</f>
      </c>
    </row>
    <row r="46" spans="1:4" s="13" customFormat="1" ht="14.25">
      <c r="A46" s="65"/>
      <c r="B46" s="37" t="s">
        <v>393</v>
      </c>
      <c r="C46" s="7">
        <f>COUNTIF(Data!BZ:BZ,5)</f>
        <v>0</v>
      </c>
      <c r="D46" s="8">
        <f>IF(COUNTIF(Data!BZ:BZ,"&gt;0")=0,"",COUNTIF(Data!BZ:BZ,5)/COUNTIF(Data!BZ:BZ,"&gt;0"))</f>
      </c>
    </row>
    <row r="47" spans="1:4" s="13" customFormat="1" ht="14.25">
      <c r="A47" s="65"/>
      <c r="B47" s="44" t="s">
        <v>16</v>
      </c>
      <c r="C47" s="7">
        <f>COUNTIF(Data!BZ:BZ,".")</f>
        <v>0</v>
      </c>
      <c r="D47" s="8"/>
    </row>
    <row r="48" spans="1:4" s="13" customFormat="1" ht="18.75" customHeight="1">
      <c r="A48" s="65"/>
      <c r="B48" s="44" t="s">
        <v>392</v>
      </c>
      <c r="C48" s="7"/>
      <c r="D48" s="8"/>
    </row>
    <row r="49" spans="1:4" s="12" customFormat="1" ht="14.25">
      <c r="A49" s="71" t="s">
        <v>394</v>
      </c>
      <c r="B49" s="38" t="s">
        <v>37</v>
      </c>
      <c r="C49" s="4">
        <f>COUNTIF(Data!CA:CA,1)</f>
        <v>0</v>
      </c>
      <c r="D49" s="5">
        <f>IF(COUNTIF(Data!CA:CA,"&gt;0")=0,"",COUNTIF(Data!CA:CA,1)/COUNTIF(Data!CA:CA,"&gt;0"))</f>
      </c>
    </row>
    <row r="50" spans="1:4" s="12" customFormat="1" ht="14.25">
      <c r="A50" s="71"/>
      <c r="B50" s="38" t="s">
        <v>137</v>
      </c>
      <c r="C50" s="4">
        <f>COUNTIF(Data!CA:CA,2)</f>
        <v>0</v>
      </c>
      <c r="D50" s="5">
        <f>IF(COUNTIF(Data!CA:CA,"&gt;0")=0,"",COUNTIF(Data!CA:CA,2)/COUNTIF(Data!CA:CA,"&gt;0"))</f>
      </c>
    </row>
    <row r="51" spans="1:4" s="12" customFormat="1" ht="14.25">
      <c r="A51" s="72"/>
      <c r="B51" s="38" t="s">
        <v>22</v>
      </c>
      <c r="C51" s="4">
        <f>COUNTIF(Data!CA:CA,3)</f>
        <v>0</v>
      </c>
      <c r="D51" s="5">
        <f>IF(COUNTIF(Data!CA:CA,"&gt;0")=0,"",COUNTIF(Data!CA:CA,3)/COUNTIF(Data!CA:CA,"&gt;0"))</f>
      </c>
    </row>
    <row r="52" spans="1:4" s="12" customFormat="1" ht="14.25">
      <c r="A52" s="72"/>
      <c r="B52" s="38" t="s">
        <v>138</v>
      </c>
      <c r="C52" s="4">
        <f>COUNTIF(Data!CA:CA,4)</f>
        <v>0</v>
      </c>
      <c r="D52" s="5">
        <f>IF(COUNTIF(Data!CA:CA,"&gt;0")=0,"",COUNTIF(Data!CA:CA,4)/COUNTIF(Data!CA:CA,"&gt;0"))</f>
      </c>
    </row>
    <row r="53" spans="1:4" s="12" customFormat="1" ht="14.25">
      <c r="A53" s="72"/>
      <c r="B53" s="43" t="s">
        <v>16</v>
      </c>
      <c r="C53" s="4">
        <f>COUNTIF(Data!CA:CA,".")</f>
        <v>0</v>
      </c>
      <c r="D53" s="5"/>
    </row>
    <row r="54" spans="1:4" s="12" customFormat="1" ht="14.25">
      <c r="A54" s="72"/>
      <c r="B54" s="4"/>
      <c r="C54" s="4"/>
      <c r="D54" s="5"/>
    </row>
    <row r="55" spans="1:4" s="13" customFormat="1" ht="14.25">
      <c r="A55" s="64" t="s">
        <v>395</v>
      </c>
      <c r="B55" s="37" t="s">
        <v>23</v>
      </c>
      <c r="C55" s="7">
        <f>COUNTIF(Data!CB:CB,1)</f>
        <v>0</v>
      </c>
      <c r="D55" s="8">
        <f>IF(COUNTIF(Data!CB:CB,"&gt;0")=0,"",COUNTIF(Data!CB:CB,1)/COUNTIF(Data!CB:CB,"&gt;0"))</f>
      </c>
    </row>
    <row r="56" spans="1:4" s="13" customFormat="1" ht="14.25">
      <c r="A56" s="64"/>
      <c r="B56" s="37" t="s">
        <v>22</v>
      </c>
      <c r="C56" s="7">
        <f>COUNTIF(Data!CB:CB,2)</f>
        <v>0</v>
      </c>
      <c r="D56" s="8">
        <f>IF(COUNTIF(Data!CB:CB,"&gt;0")=0,"",COUNTIF(Data!CB:CB,2)/COUNTIF(Data!CB:CB,"&gt;0"))</f>
      </c>
    </row>
    <row r="57" spans="1:4" s="13" customFormat="1" ht="14.25">
      <c r="A57" s="65"/>
      <c r="B57" s="37" t="s">
        <v>393</v>
      </c>
      <c r="C57" s="7">
        <f>COUNTIF(Data!CB:CB,3)</f>
        <v>0</v>
      </c>
      <c r="D57" s="8">
        <f>IF(COUNTIF(Data!CB:CB,"&gt;0")=0,"",COUNTIF(Data!CB:CB,3)/COUNTIF(Data!CB:CB,"&gt;0"))</f>
      </c>
    </row>
    <row r="58" spans="1:4" s="13" customFormat="1" ht="14.25">
      <c r="A58" s="65"/>
      <c r="B58" s="44" t="s">
        <v>16</v>
      </c>
      <c r="C58" s="7">
        <f>COUNTIF(Data!CB:CB,".")</f>
        <v>0</v>
      </c>
      <c r="D58" s="8"/>
    </row>
    <row r="59" spans="1:4" s="13" customFormat="1" ht="18.75" customHeight="1">
      <c r="A59" s="65"/>
      <c r="B59" s="7"/>
      <c r="C59" s="7"/>
      <c r="D59" s="8"/>
    </row>
    <row r="60" spans="1:4" s="12" customFormat="1" ht="14.25">
      <c r="A60" s="71" t="s">
        <v>396</v>
      </c>
      <c r="B60" s="4" t="s">
        <v>23</v>
      </c>
      <c r="C60" s="4">
        <f>COUNTIF(Data!CC:CC,1)</f>
        <v>0</v>
      </c>
      <c r="D60" s="5">
        <f>IF(COUNTIF(Data!CC:CC,"&gt;0")=0,"",COUNTIF(Data!CC:CC,1)/COUNTIF(Data!CC:CC,"&gt;0"))</f>
      </c>
    </row>
    <row r="61" spans="1:4" s="12" customFormat="1" ht="14.25">
      <c r="A61" s="71"/>
      <c r="B61" s="4" t="s">
        <v>397</v>
      </c>
      <c r="C61" s="4">
        <f>COUNTIF(Data!CC:CC,2)</f>
        <v>0</v>
      </c>
      <c r="D61" s="5">
        <f>IF(COUNTIF(Data!CC:CC,"&gt;0")=0,"",COUNTIF(Data!CC:CC,2)/COUNTIF(Data!CC:CC,"&gt;0"))</f>
      </c>
    </row>
    <row r="62" spans="1:4" s="12" customFormat="1" ht="14.25">
      <c r="A62" s="72"/>
      <c r="B62" s="4" t="s">
        <v>138</v>
      </c>
      <c r="C62" s="4">
        <f>COUNTIF(Data!CC:CC,3)</f>
        <v>0</v>
      </c>
      <c r="D62" s="5">
        <f>IF(COUNTIF(Data!CC:CC,"&gt;0")=0,"",COUNTIF(Data!CC:CC,3)/COUNTIF(Data!CC:CC,"&gt;0"))</f>
      </c>
    </row>
    <row r="63" spans="1:4" s="12" customFormat="1" ht="14.25">
      <c r="A63" s="72"/>
      <c r="B63" s="43" t="s">
        <v>16</v>
      </c>
      <c r="C63" s="4">
        <f>COUNTIF(Data!CC:CC,".")</f>
        <v>0</v>
      </c>
      <c r="D63" s="5"/>
    </row>
    <row r="64" spans="1:4" s="12" customFormat="1" ht="14.25">
      <c r="A64" s="72"/>
      <c r="B64" s="4"/>
      <c r="D64" s="5"/>
    </row>
    <row r="65" ht="12.75">
      <c r="B65" s="35"/>
    </row>
    <row r="66" ht="12.75">
      <c r="B66" s="35"/>
    </row>
    <row r="67" ht="12.75">
      <c r="B67" s="35"/>
    </row>
    <row r="68" ht="12.75">
      <c r="B68" s="35"/>
    </row>
    <row r="69" ht="12.75">
      <c r="B69" s="35"/>
    </row>
  </sheetData>
  <mergeCells count="11">
    <mergeCell ref="A17:A22"/>
    <mergeCell ref="A11:A16"/>
    <mergeCell ref="A7:A10"/>
    <mergeCell ref="A2:A6"/>
    <mergeCell ref="A49:A54"/>
    <mergeCell ref="A55:A59"/>
    <mergeCell ref="A60:A64"/>
    <mergeCell ref="A23:A29"/>
    <mergeCell ref="A30:A35"/>
    <mergeCell ref="A36:A41"/>
    <mergeCell ref="A42:A4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Oggyboar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Gardner</dc:creator>
  <cp:keywords/>
  <dc:description/>
  <cp:lastModifiedBy>Judy</cp:lastModifiedBy>
  <cp:lastPrinted>2003-09-09T16:56:32Z</cp:lastPrinted>
  <dcterms:created xsi:type="dcterms:W3CDTF">2001-08-29T14:32:49Z</dcterms:created>
  <dcterms:modified xsi:type="dcterms:W3CDTF">2004-01-07T11:20:54Z</dcterms:modified>
  <cp:category/>
  <cp:version/>
  <cp:contentType/>
  <cp:contentStatus/>
</cp:coreProperties>
</file>