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5075" windowHeight="8640" tabRatio="959" activeTab="0"/>
  </bookViews>
  <sheets>
    <sheet name="Data" sheetId="1" r:id="rId1"/>
    <sheet name="Section A" sheetId="2" r:id="rId2"/>
    <sheet name="Section B" sheetId="3" r:id="rId3"/>
    <sheet name="Section C" sheetId="4" r:id="rId4"/>
    <sheet name="Section D" sheetId="5" r:id="rId5"/>
    <sheet name="Section E" sheetId="6" r:id="rId6"/>
    <sheet name="Section F" sheetId="7" r:id="rId7"/>
    <sheet name="Section G" sheetId="8" r:id="rId8"/>
    <sheet name="Section H" sheetId="9" r:id="rId9"/>
    <sheet name="Section J" sheetId="10" r:id="rId10"/>
    <sheet name="Section K" sheetId="11" r:id="rId11"/>
    <sheet name="Section L" sheetId="12" r:id="rId12"/>
    <sheet name="Section M" sheetId="13" r:id="rId13"/>
  </sheets>
  <definedNames/>
  <calcPr fullCalcOnLoad="1"/>
</workbook>
</file>

<file path=xl/sharedStrings.xml><?xml version="1.0" encoding="utf-8"?>
<sst xmlns="http://schemas.openxmlformats.org/spreadsheetml/2006/main" count="758" uniqueCount="464">
  <si>
    <r>
      <t>D2</t>
    </r>
    <r>
      <rPr>
        <sz val="11"/>
        <rFont val="Arial"/>
        <family val="2"/>
      </rPr>
      <t xml:space="preserve"> Were you given a choice about where you went (i.e. which hospital or which specialist)?</t>
    </r>
  </si>
  <si>
    <r>
      <t>D3</t>
    </r>
    <r>
      <rPr>
        <sz val="11"/>
        <rFont val="Arial"/>
        <family val="2"/>
      </rPr>
      <t xml:space="preserve"> When you first saw the person you were referred to, did he/she seem to have all the necessary information about you and your condition or treatment?</t>
    </r>
  </si>
  <si>
    <t>Don't know/Can't remember</t>
  </si>
  <si>
    <t>I have not been yet</t>
  </si>
  <si>
    <t>Question</t>
  </si>
  <si>
    <t>Answers</t>
  </si>
  <si>
    <t>Total</t>
  </si>
  <si>
    <t>Percentage</t>
  </si>
  <si>
    <t>Missing</t>
  </si>
  <si>
    <t>Yes, definitely</t>
  </si>
  <si>
    <t>Yes, to some extent</t>
  </si>
  <si>
    <t>No</t>
  </si>
  <si>
    <t>Yes</t>
  </si>
  <si>
    <t>Poor</t>
  </si>
  <si>
    <t>Fair</t>
  </si>
  <si>
    <t>Good</t>
  </si>
  <si>
    <t>Very good</t>
  </si>
  <si>
    <t>Excellent</t>
  </si>
  <si>
    <t>Yes, always</t>
  </si>
  <si>
    <t>Yes, sometimes</t>
  </si>
  <si>
    <t>Yes, completely</t>
  </si>
  <si>
    <t>Yes, often</t>
  </si>
  <si>
    <t>Can't remember</t>
  </si>
  <si>
    <t>Male</t>
  </si>
  <si>
    <t>Female</t>
  </si>
  <si>
    <t>16 years or less</t>
  </si>
  <si>
    <t>17 or 18 years</t>
  </si>
  <si>
    <t>19 years or over</t>
  </si>
  <si>
    <t>Still in full-time education</t>
  </si>
  <si>
    <t>Chinese</t>
  </si>
  <si>
    <t>British</t>
  </si>
  <si>
    <t>Irish</t>
  </si>
  <si>
    <t>Any other White background</t>
  </si>
  <si>
    <t>White and Black Caribbean</t>
  </si>
  <si>
    <t>White and Black African</t>
  </si>
  <si>
    <t>White and Asian</t>
  </si>
  <si>
    <t>Any other Mixed background</t>
  </si>
  <si>
    <t>Indian</t>
  </si>
  <si>
    <t>Pakistani</t>
  </si>
  <si>
    <t>Bangladeshi</t>
  </si>
  <si>
    <t>Any other Asian background</t>
  </si>
  <si>
    <t>Caribbean</t>
  </si>
  <si>
    <t>African</t>
  </si>
  <si>
    <t>Any other Black background</t>
  </si>
  <si>
    <t>Any other</t>
  </si>
  <si>
    <t>Very poor</t>
  </si>
  <si>
    <t>How old were you when you left full-time education?</t>
  </si>
  <si>
    <t>Are you male or female?</t>
  </si>
  <si>
    <t>Survey number.</t>
  </si>
  <si>
    <t>Info</t>
  </si>
  <si>
    <t>A1</t>
  </si>
  <si>
    <t>In the last 12 months, have you seen anyone from your local health centre/GP surgery?</t>
  </si>
  <si>
    <t>A2</t>
  </si>
  <si>
    <t>Was your last contact about a medical problem for yourself or for a child in your care?</t>
  </si>
  <si>
    <t>A3</t>
  </si>
  <si>
    <t>Did you have to wait for an appointment?</t>
  </si>
  <si>
    <t>A4</t>
  </si>
  <si>
    <t>Was that longer than you wanted to wait?</t>
  </si>
  <si>
    <t>A5</t>
  </si>
  <si>
    <t>A6</t>
  </si>
  <si>
    <r>
      <t xml:space="preserve">Did that person </t>
    </r>
    <r>
      <rPr>
        <b/>
        <sz val="10"/>
        <rFont val="Arial"/>
        <family val="2"/>
      </rPr>
      <t>listen</t>
    </r>
    <r>
      <rPr>
        <sz val="10"/>
        <rFont val="Arial"/>
        <family val="2"/>
      </rPr>
      <t xml:space="preserve"> to what you had to say?</t>
    </r>
  </si>
  <si>
    <t>A7</t>
  </si>
  <si>
    <r>
      <t xml:space="preserve">Were you given </t>
    </r>
    <r>
      <rPr>
        <b/>
        <sz val="10"/>
        <rFont val="Arial"/>
        <family val="2"/>
      </rPr>
      <t>enough time</t>
    </r>
    <r>
      <rPr>
        <sz val="10"/>
        <rFont val="Arial"/>
        <family val="2"/>
      </rPr>
      <t xml:space="preserve"> to discuss your health or medical problem with that person?</t>
    </r>
  </si>
  <si>
    <t>A8</t>
  </si>
  <si>
    <r>
      <t xml:space="preserve">Did that person </t>
    </r>
    <r>
      <rPr>
        <b/>
        <sz val="10"/>
        <rFont val="Arial"/>
        <family val="2"/>
      </rPr>
      <t>know enough</t>
    </r>
    <r>
      <rPr>
        <sz val="10"/>
        <rFont val="Arial"/>
        <family val="2"/>
      </rPr>
      <t xml:space="preserve"> about your condition or treatment?</t>
    </r>
  </si>
  <si>
    <t>A9</t>
  </si>
  <si>
    <r>
      <t xml:space="preserve">Did you have </t>
    </r>
    <r>
      <rPr>
        <b/>
        <sz val="10"/>
        <rFont val="Arial"/>
        <family val="2"/>
      </rPr>
      <t>confidence and trust</t>
    </r>
    <r>
      <rPr>
        <sz val="10"/>
        <rFont val="Arial"/>
        <family val="2"/>
      </rPr>
      <t xml:space="preserve"> in the person you saw?</t>
    </r>
  </si>
  <si>
    <t>A10</t>
  </si>
  <si>
    <r>
      <t xml:space="preserve">Did the person you saw </t>
    </r>
    <r>
      <rPr>
        <b/>
        <sz val="10"/>
        <rFont val="Arial"/>
        <family val="2"/>
      </rPr>
      <t>explain</t>
    </r>
    <r>
      <rPr>
        <sz val="10"/>
        <rFont val="Arial"/>
        <family val="2"/>
      </rPr>
      <t xml:space="preserve"> the reasons for any treatment or action in a way that you could understand?</t>
    </r>
  </si>
  <si>
    <t>A11</t>
  </si>
  <si>
    <t>Were you involved as much as you wanted to be in decisions about your care and treatment?</t>
  </si>
  <si>
    <t>A12</t>
  </si>
  <si>
    <r>
      <t xml:space="preserve">Did the person you saw treat you with </t>
    </r>
    <r>
      <rPr>
        <b/>
        <sz val="10"/>
        <rFont val="Arial"/>
        <family val="2"/>
      </rPr>
      <t>respect and dignity?</t>
    </r>
  </si>
  <si>
    <t>A13</t>
  </si>
  <si>
    <r>
      <t xml:space="preserve">If you had </t>
    </r>
    <r>
      <rPr>
        <b/>
        <sz val="10"/>
        <rFont val="Arial"/>
        <family val="2"/>
      </rPr>
      <t>questions</t>
    </r>
    <r>
      <rPr>
        <sz val="10"/>
        <rFont val="Arial"/>
        <family val="2"/>
      </rPr>
      <t xml:space="preserve"> to ask the person you saw, did you get answers that you could understand?</t>
    </r>
  </si>
  <si>
    <r>
      <t xml:space="preserve">Which of the following was the </t>
    </r>
    <r>
      <rPr>
        <b/>
        <sz val="10"/>
        <rFont val="Arial"/>
        <family val="2"/>
      </rPr>
      <t>main</t>
    </r>
    <r>
      <rPr>
        <sz val="10"/>
        <rFont val="Arial"/>
        <family val="2"/>
      </rPr>
      <t xml:space="preserve"> person you saw? 
</t>
    </r>
    <r>
      <rPr>
        <b/>
        <sz val="10"/>
        <rFont val="Arial"/>
        <family val="2"/>
      </rPr>
      <t>(Tick ONE only)</t>
    </r>
  </si>
  <si>
    <t>A14</t>
  </si>
  <si>
    <t>Were you able to discuss any emotional issues that might be affecting your health (e.g. anxiety, depression)?</t>
  </si>
  <si>
    <t>A15</t>
  </si>
  <si>
    <t>Were you able to discuss how your family and/or living situation might be affecting your health (e.g. housing problems, family responsibilities, work-related problems)?</t>
  </si>
  <si>
    <t>A16</t>
  </si>
  <si>
    <t>Did the person you saw refer you to anyone to help with this situation (e.g. housing advice, benefits advice)?</t>
  </si>
  <si>
    <t>B1</t>
  </si>
  <si>
    <r>
      <t xml:space="preserve">Have you </t>
    </r>
    <r>
      <rPr>
        <b/>
        <sz val="10"/>
        <rFont val="Arial"/>
        <family val="2"/>
      </rPr>
      <t>visited</t>
    </r>
    <r>
      <rPr>
        <sz val="10"/>
        <rFont val="Arial"/>
        <family val="2"/>
      </rPr>
      <t xml:space="preserve"> your GP surgery in the last 12 months?</t>
    </r>
  </si>
  <si>
    <t>B2</t>
  </si>
  <si>
    <t>When you arrived, how would you rate the courtesy of the receptionist?</t>
  </si>
  <si>
    <t>B3</t>
  </si>
  <si>
    <t>In the reception area, could other patients overhear what you talked about with the receptionist?</t>
  </si>
  <si>
    <t>B4</t>
  </si>
  <si>
    <t>How long after your appointment time did you have to wait to be seen?</t>
  </si>
  <si>
    <t>B5</t>
  </si>
  <si>
    <t>Did someone tell you how long you would have to wait?</t>
  </si>
  <si>
    <t>C1</t>
  </si>
  <si>
    <t>In the last 12 months, have you had any tests at your GP surgery (e.g. blood tests, swabs, smear tests)?</t>
  </si>
  <si>
    <t>C2</t>
  </si>
  <si>
    <r>
      <t xml:space="preserve">Was </t>
    </r>
    <r>
      <rPr>
        <b/>
        <sz val="10"/>
        <rFont val="Arial"/>
        <family val="2"/>
      </rPr>
      <t>the purpose</t>
    </r>
    <r>
      <rPr>
        <sz val="10"/>
        <rFont val="Arial"/>
        <family val="2"/>
      </rPr>
      <t xml:space="preserve"> of the test(s) explained in a way you could understand?</t>
    </r>
  </si>
  <si>
    <t>C3</t>
  </si>
  <si>
    <r>
      <t xml:space="preserve">Did someone tell you </t>
    </r>
    <r>
      <rPr>
        <b/>
        <sz val="10"/>
        <rFont val="Arial"/>
        <family val="2"/>
      </rPr>
      <t>how</t>
    </r>
    <r>
      <rPr>
        <sz val="10"/>
        <rFont val="Arial"/>
        <family val="2"/>
      </rPr>
      <t xml:space="preserve"> you would get the results of your test(s)?</t>
    </r>
  </si>
  <si>
    <t>C4</t>
  </si>
  <si>
    <r>
      <t xml:space="preserve">Did someone tell you </t>
    </r>
    <r>
      <rPr>
        <b/>
        <sz val="10"/>
        <rFont val="Arial"/>
        <family val="2"/>
      </rPr>
      <t>when</t>
    </r>
    <r>
      <rPr>
        <sz val="10"/>
        <rFont val="Arial"/>
        <family val="2"/>
      </rPr>
      <t xml:space="preserve"> you should expect to get the results of your test(s)?</t>
    </r>
  </si>
  <si>
    <t>C5</t>
  </si>
  <si>
    <t>Did you get your test results on time?</t>
  </si>
  <si>
    <t>C6</t>
  </si>
  <si>
    <t>Did someone explain the results in a way you could understand?</t>
  </si>
  <si>
    <t>D1</t>
  </si>
  <si>
    <t>In the last 12 months, has anyone at your surgery referred you to another professional (e.g. a hospital consultant, physiotherapist, dietician, counsellor, or someone in Social Services?</t>
  </si>
  <si>
    <t>D2</t>
  </si>
  <si>
    <r>
      <t xml:space="preserve">Were you given a choice about </t>
    </r>
    <r>
      <rPr>
        <b/>
        <sz val="10"/>
        <rFont val="Arial"/>
        <family val="2"/>
      </rPr>
      <t>where</t>
    </r>
    <r>
      <rPr>
        <sz val="10"/>
        <rFont val="Arial"/>
        <family val="2"/>
      </rPr>
      <t xml:space="preserve"> you went (i.e. which hospital or which specialist)?</t>
    </r>
  </si>
  <si>
    <t>D3</t>
  </si>
  <si>
    <t>When you first saw the person you were referred to, did he/she seem to have all the necessary information about you and your condition or treatment?</t>
  </si>
  <si>
    <t>E1</t>
  </si>
  <si>
    <r>
      <t xml:space="preserve">In the last 12 months, have you had any </t>
    </r>
    <r>
      <rPr>
        <b/>
        <sz val="10"/>
        <rFont val="Arial"/>
        <family val="2"/>
      </rPr>
      <t>new</t>
    </r>
    <r>
      <rPr>
        <sz val="10"/>
        <rFont val="Arial"/>
        <family val="2"/>
      </rPr>
      <t xml:space="preserve"> medicine(s) (including tablets, suppositories, injections) prescribed for you by a doctor from your GP surgery/health centre?</t>
    </r>
  </si>
  <si>
    <t>E2</t>
  </si>
  <si>
    <t>Were you involved as much as you wanted to be in decisions about the best medicine for you?</t>
  </si>
  <si>
    <t>E3</t>
  </si>
  <si>
    <r>
      <t xml:space="preserve">Overall, were you given enough information about </t>
    </r>
    <r>
      <rPr>
        <b/>
        <sz val="10"/>
        <rFont val="Arial"/>
        <family val="2"/>
      </rPr>
      <t>the purpose</t>
    </r>
    <r>
      <rPr>
        <sz val="10"/>
        <rFont val="Arial"/>
        <family val="2"/>
      </rPr>
      <t xml:space="preserve"> of the medicine(s)?</t>
    </r>
  </si>
  <si>
    <t>E4</t>
  </si>
  <si>
    <r>
      <t xml:space="preserve">Were you given enough information about any </t>
    </r>
    <r>
      <rPr>
        <b/>
        <sz val="10"/>
        <rFont val="Arial"/>
        <family val="2"/>
      </rPr>
      <t>side-effects</t>
    </r>
    <r>
      <rPr>
        <sz val="10"/>
        <rFont val="Arial"/>
        <family val="2"/>
      </rPr>
      <t xml:space="preserve"> the medicine(s) might have?</t>
    </r>
  </si>
  <si>
    <t>E5</t>
  </si>
  <si>
    <r>
      <t xml:space="preserve">Were you given enough information about </t>
    </r>
    <r>
      <rPr>
        <b/>
        <sz val="10"/>
        <rFont val="Arial"/>
        <family val="2"/>
      </rPr>
      <t xml:space="preserve">how to use </t>
    </r>
    <r>
      <rPr>
        <sz val="10"/>
        <rFont val="Arial"/>
        <family val="2"/>
      </rPr>
      <t>the medicine(s) (e.g. when to take it, how long you should take it for, whether it should be taken with food)?</t>
    </r>
  </si>
  <si>
    <t>E6</t>
  </si>
  <si>
    <t>Have you been taking any prescribed medicine(s) for 12 months or longer?</t>
  </si>
  <si>
    <t>E7</t>
  </si>
  <si>
    <t>In the last 12 months, have you seen anyone at your GP surgery to check how you are getting on with this medicine (i.e. have your medicines been reviewed)?</t>
  </si>
  <si>
    <t>E8</t>
  </si>
  <si>
    <t>In the last 12 months, have you asked a pharmacist for any advice on medicines?</t>
  </si>
  <si>
    <t>E9</t>
  </si>
  <si>
    <t>Was the pharmacist's advice helpful?</t>
  </si>
  <si>
    <t>F1</t>
  </si>
  <si>
    <r>
      <t xml:space="preserve">In the past 12 months, have you tried to contact </t>
    </r>
    <r>
      <rPr>
        <b/>
        <sz val="10"/>
        <rFont val="Arial"/>
        <family val="2"/>
      </rPr>
      <t>your local health centre/GP surgery</t>
    </r>
    <r>
      <rPr>
        <sz val="10"/>
        <rFont val="Arial"/>
        <family val="2"/>
      </rPr>
      <t xml:space="preserve"> about a medical problem when the surgery was closed, either on your own behalf or for someone else?</t>
    </r>
  </si>
  <si>
    <t>F2</t>
  </si>
  <si>
    <t>When you called, did you get through to someone?</t>
  </si>
  <si>
    <t>F3</t>
  </si>
  <si>
    <t>What happened after you called?</t>
  </si>
  <si>
    <t>F4</t>
  </si>
  <si>
    <t>If a doctor or nurse came to visit you at home, how long did you wait from the time you finished the telephone call?</t>
  </si>
  <si>
    <t>F5</t>
  </si>
  <si>
    <t>Overall, was the main reason you contacted the surgery out of hours dealt with to your satisfaction?</t>
  </si>
  <si>
    <t>F6</t>
  </si>
  <si>
    <r>
      <t xml:space="preserve">Have you heard of </t>
    </r>
    <r>
      <rPr>
        <b/>
        <i/>
        <sz val="10"/>
        <rFont val="Arial"/>
        <family val="2"/>
      </rPr>
      <t>NHS Direct</t>
    </r>
    <r>
      <rPr>
        <sz val="10"/>
        <rFont val="Arial"/>
        <family val="2"/>
      </rPr>
      <t xml:space="preserve"> (a 24 hour telephone helpline staffed by nurses)?</t>
    </r>
  </si>
  <si>
    <t>F7</t>
  </si>
  <si>
    <r>
      <t xml:space="preserve">In the last 12 months, have you contacted </t>
    </r>
    <r>
      <rPr>
        <b/>
        <i/>
        <sz val="10"/>
        <rFont val="Arial"/>
        <family val="2"/>
      </rPr>
      <t>NHS Direct</t>
    </r>
    <r>
      <rPr>
        <sz val="10"/>
        <rFont val="Arial"/>
        <family val="2"/>
      </rPr>
      <t>, either on your own behalf or on behalf of someone else?</t>
    </r>
  </si>
  <si>
    <t>F8</t>
  </si>
  <si>
    <t>Was your call dealt with satisfactorily?</t>
  </si>
  <si>
    <t>G1</t>
  </si>
  <si>
    <t>In your opinion, how clean is the surgery/health centre?</t>
  </si>
  <si>
    <t>G2</t>
  </si>
  <si>
    <t>How easy do you find it to move around inside the surgery/health centre?</t>
  </si>
  <si>
    <t>G3</t>
  </si>
  <si>
    <t>Have you had a problem getting through to your GP surgery/health centre on the phone?</t>
  </si>
  <si>
    <t>G4</t>
  </si>
  <si>
    <t>In the last 12 months, have you talked over the phone to a doctor from your GP surgery/health centre about a medical problem?</t>
  </si>
  <si>
    <t>G5</t>
  </si>
  <si>
    <t>In the last 12 months, have you ever been put off going to your GP surgery/health centre because the opening times are inconvenient for you?</t>
  </si>
  <si>
    <t>G6</t>
  </si>
  <si>
    <r>
      <t xml:space="preserve">If it were possible for your GP surgery/health centre to open at additional times, which of these times would you most like it to be open?
</t>
    </r>
    <r>
      <rPr>
        <b/>
        <sz val="10"/>
        <rFont val="Arial"/>
        <family val="2"/>
      </rPr>
      <t>(Tick ONE only)</t>
    </r>
  </si>
  <si>
    <t>G7</t>
  </si>
  <si>
    <t>Do you need any help understanding English?</t>
  </si>
  <si>
    <t>G8</t>
  </si>
  <si>
    <r>
      <t xml:space="preserve">The </t>
    </r>
    <r>
      <rPr>
        <b/>
        <sz val="10"/>
        <rFont val="Arial"/>
        <family val="2"/>
      </rPr>
      <t>last</t>
    </r>
    <r>
      <rPr>
        <sz val="10"/>
        <rFont val="Arial"/>
        <family val="2"/>
      </rPr>
      <t xml:space="preserve"> time you saw someone from your local health centre/GP surgery, was there someone who could interpret for you?</t>
    </r>
  </si>
  <si>
    <t>H1</t>
  </si>
  <si>
    <r>
      <t xml:space="preserve">When did you last visit a dentist as an </t>
    </r>
    <r>
      <rPr>
        <b/>
        <sz val="10"/>
        <rFont val="Arial"/>
        <family val="2"/>
      </rPr>
      <t>NHS patient</t>
    </r>
    <r>
      <rPr>
        <sz val="10"/>
        <rFont val="Arial"/>
        <family val="2"/>
      </rPr>
      <t>?</t>
    </r>
  </si>
  <si>
    <t>H2</t>
  </si>
  <si>
    <t>Why did you go to the dentist?</t>
  </si>
  <si>
    <t>H3</t>
  </si>
  <si>
    <t>How long did it take to get an appointment?</t>
  </si>
  <si>
    <t>H4</t>
  </si>
  <si>
    <t>Did the dentist explain the reasons for any treatment or action in a way that you found easy to understand?</t>
  </si>
  <si>
    <t>H5</t>
  </si>
  <si>
    <t>Were you involved as much as you wanted to be in decisions about your dental care and treatment?</t>
  </si>
  <si>
    <t>H6</t>
  </si>
  <si>
    <t>Did you have confidence and trust in the dentist?</t>
  </si>
  <si>
    <t>H7</t>
  </si>
  <si>
    <t>Did dental staff do everything they could to help control any pain you experienced?</t>
  </si>
  <si>
    <t>H8</t>
  </si>
  <si>
    <t>Overall, was the main reason for this visit dealt with satisfactorily?</t>
  </si>
  <si>
    <t>H9</t>
  </si>
  <si>
    <r>
      <t xml:space="preserve">Which of the following </t>
    </r>
    <r>
      <rPr>
        <b/>
        <sz val="10"/>
        <rFont val="Arial"/>
        <family val="2"/>
      </rPr>
      <t>best</t>
    </r>
    <r>
      <rPr>
        <sz val="10"/>
        <rFont val="Arial"/>
        <family val="2"/>
      </rPr>
      <t xml:space="preserve"> describes why you have not been to a dentist as an NHS patient recently?</t>
    </r>
  </si>
  <si>
    <t>H10</t>
  </si>
  <si>
    <r>
      <t xml:space="preserve">Have you tried to get </t>
    </r>
    <r>
      <rPr>
        <b/>
        <sz val="10"/>
        <rFont val="Arial"/>
        <family val="2"/>
      </rPr>
      <t>out-of-hours</t>
    </r>
    <r>
      <rPr>
        <sz val="10"/>
        <rFont val="Arial"/>
        <family val="2"/>
      </rPr>
      <t xml:space="preserve"> dental treatment as an NHS patient during the past 12 months?</t>
    </r>
  </si>
  <si>
    <t>J1</t>
  </si>
  <si>
    <t>Have you ever smoked a cigarette, a cigar or a pipe?</t>
  </si>
  <si>
    <t>J2</t>
  </si>
  <si>
    <t>Do you smoke cigarettes at all nowadays?</t>
  </si>
  <si>
    <t>J3</t>
  </si>
  <si>
    <r>
      <t xml:space="preserve">Have you tried to get advice or help from your local health services on </t>
    </r>
    <r>
      <rPr>
        <b/>
        <sz val="10"/>
        <rFont val="Arial"/>
        <family val="2"/>
      </rPr>
      <t>giving up smoking</t>
    </r>
    <r>
      <rPr>
        <sz val="10"/>
        <rFont val="Arial"/>
        <family val="2"/>
      </rPr>
      <t>?</t>
    </r>
  </si>
  <si>
    <t>J4</t>
  </si>
  <si>
    <r>
      <t xml:space="preserve">Have you tried to get advice or help from local health services on </t>
    </r>
    <r>
      <rPr>
        <b/>
        <sz val="10"/>
        <rFont val="Arial"/>
        <family val="2"/>
      </rPr>
      <t>eating a healthy diet</t>
    </r>
    <r>
      <rPr>
        <sz val="10"/>
        <rFont val="Arial"/>
        <family val="2"/>
      </rPr>
      <t>?</t>
    </r>
  </si>
  <si>
    <t>J5</t>
  </si>
  <si>
    <t>J6</t>
  </si>
  <si>
    <t>J7</t>
  </si>
  <si>
    <r>
      <t xml:space="preserve">Have you tried to get advice or help from local health services on </t>
    </r>
    <r>
      <rPr>
        <b/>
        <sz val="10"/>
        <rFont val="Arial"/>
        <family val="2"/>
      </rPr>
      <t>getting enough exercise</t>
    </r>
    <r>
      <rPr>
        <sz val="10"/>
        <rFont val="Arial"/>
        <family val="2"/>
      </rPr>
      <t>?</t>
    </r>
  </si>
  <si>
    <r>
      <t xml:space="preserve">Have you tried to get advice or help from local health services on </t>
    </r>
    <r>
      <rPr>
        <b/>
        <sz val="10"/>
        <rFont val="Arial"/>
        <family val="2"/>
      </rPr>
      <t>healthy alcohol intake</t>
    </r>
    <r>
      <rPr>
        <sz val="10"/>
        <rFont val="Arial"/>
        <family val="2"/>
      </rPr>
      <t>?</t>
    </r>
  </si>
  <si>
    <r>
      <t xml:space="preserve">In the last 12 months have you had your </t>
    </r>
    <r>
      <rPr>
        <b/>
        <sz val="10"/>
        <rFont val="Arial"/>
        <family val="2"/>
      </rPr>
      <t>blood pressure</t>
    </r>
    <r>
      <rPr>
        <sz val="10"/>
        <rFont val="Arial"/>
        <family val="2"/>
      </rPr>
      <t xml:space="preserve"> taken by anyone from your GP surgery?</t>
    </r>
  </si>
  <si>
    <t>J8</t>
  </si>
  <si>
    <t>J9</t>
  </si>
  <si>
    <t>J10</t>
  </si>
  <si>
    <r>
      <t xml:space="preserve">In the last 12 months, have you been offered a </t>
    </r>
    <r>
      <rPr>
        <b/>
        <sz val="10"/>
        <rFont val="Arial"/>
        <family val="2"/>
      </rPr>
      <t>flu jab</t>
    </r>
    <r>
      <rPr>
        <sz val="10"/>
        <rFont val="Arial"/>
        <family val="2"/>
      </rPr>
      <t xml:space="preserve"> (influenza vaccination)?</t>
    </r>
  </si>
  <si>
    <r>
      <t xml:space="preserve">Have you tried to get advice or help from your local health services on </t>
    </r>
    <r>
      <rPr>
        <b/>
        <sz val="10"/>
        <rFont val="Arial"/>
        <family val="2"/>
      </rPr>
      <t>contraception/ family planning</t>
    </r>
    <r>
      <rPr>
        <sz val="10"/>
        <rFont val="Arial"/>
        <family val="2"/>
      </rPr>
      <t>?</t>
    </r>
  </si>
  <si>
    <r>
      <t xml:space="preserve">Have you tried to get advice or help from your local health services on </t>
    </r>
    <r>
      <rPr>
        <b/>
        <sz val="10"/>
        <rFont val="Arial"/>
        <family val="2"/>
      </rPr>
      <t>safer sex</t>
    </r>
    <r>
      <rPr>
        <sz val="10"/>
        <rFont val="Arial"/>
        <family val="2"/>
      </rPr>
      <t>?</t>
    </r>
  </si>
  <si>
    <t>K1</t>
  </si>
  <si>
    <t>K2</t>
  </si>
  <si>
    <t>K3</t>
  </si>
  <si>
    <t>K4</t>
  </si>
  <si>
    <t>K5</t>
  </si>
  <si>
    <t>When did you last have any eye test?</t>
  </si>
  <si>
    <r>
      <t xml:space="preserve">Do you have any problems with your </t>
    </r>
    <r>
      <rPr>
        <b/>
        <sz val="10"/>
        <rFont val="Arial"/>
        <family val="2"/>
      </rPr>
      <t>hearing</t>
    </r>
    <r>
      <rPr>
        <sz val="10"/>
        <rFont val="Arial"/>
        <family val="2"/>
      </rPr>
      <t xml:space="preserve"> which affect your everyday life?</t>
    </r>
  </si>
  <si>
    <r>
      <t xml:space="preserve">Do you have any difficulty carrying out your </t>
    </r>
    <r>
      <rPr>
        <b/>
        <sz val="10"/>
        <rFont val="Arial"/>
        <family val="2"/>
      </rPr>
      <t>daily activities</t>
    </r>
    <r>
      <rPr>
        <sz val="10"/>
        <rFont val="Arial"/>
        <family val="2"/>
      </rPr>
      <t xml:space="preserve"> (dressing, washing, going to the toilet, moving about your home, cooking a meal etc)?</t>
    </r>
  </si>
  <si>
    <t>Have you been provided with advice to help you cope with this problem?</t>
  </si>
  <si>
    <t>L1</t>
  </si>
  <si>
    <t>L2</t>
  </si>
  <si>
    <t>L3</t>
  </si>
  <si>
    <t>L4</t>
  </si>
  <si>
    <t>L5</t>
  </si>
  <si>
    <t>L6</t>
  </si>
  <si>
    <t>Would you know how to get involved in making decisions about the NHS in your area? (e.g. attending meetings, becoming a member of a local patients group)</t>
  </si>
  <si>
    <t>Have you changed your GP (family doctor) within the last 12 months?</t>
  </si>
  <si>
    <t>What was the reason for this change?</t>
  </si>
  <si>
    <t>How easy was it to register with another GP (family doctor)?</t>
  </si>
  <si>
    <r>
      <t xml:space="preserve">Have you received a copy of </t>
    </r>
    <r>
      <rPr>
        <b/>
        <i/>
        <sz val="10"/>
        <rFont val="Arial"/>
        <family val="2"/>
      </rPr>
      <t>Your Guide to Local Health Services</t>
    </r>
    <r>
      <rPr>
        <sz val="10"/>
        <rFont val="Arial"/>
        <family val="2"/>
      </rPr>
      <t>? (This is a leaflet providing information on local NHS services and how to access them).</t>
    </r>
  </si>
  <si>
    <r>
      <t xml:space="preserve">Did you find the </t>
    </r>
    <r>
      <rPr>
        <b/>
        <i/>
        <sz val="10"/>
        <rFont val="Arial"/>
        <family val="2"/>
      </rPr>
      <t>Guide to Local Health Services</t>
    </r>
    <r>
      <rPr>
        <sz val="10"/>
        <rFont val="Arial"/>
        <family val="2"/>
      </rPr>
      <t xml:space="preserve"> useful?</t>
    </r>
  </si>
  <si>
    <t>M1</t>
  </si>
  <si>
    <t>M2</t>
  </si>
  <si>
    <t>M3</t>
  </si>
  <si>
    <t>M4</t>
  </si>
  <si>
    <t>M5</t>
  </si>
  <si>
    <r>
      <t xml:space="preserve">What was your </t>
    </r>
    <r>
      <rPr>
        <b/>
        <sz val="10"/>
        <rFont val="Arial"/>
        <family val="2"/>
      </rPr>
      <t>year of birth</t>
    </r>
    <r>
      <rPr>
        <sz val="10"/>
        <rFont val="Arial"/>
        <family val="2"/>
      </rPr>
      <t xml:space="preserve">? 
</t>
    </r>
    <r>
      <rPr>
        <b/>
        <sz val="10"/>
        <rFont val="Arial"/>
        <family val="2"/>
      </rPr>
      <t>(Please write in)</t>
    </r>
  </si>
  <si>
    <t>Are you the parent or guardian of anyone aged under 18 who lives with you?</t>
  </si>
  <si>
    <t>Do you look after, or give special help to anyone who is sick, has a disability, or is an older person, other than in a professional capacity?</t>
  </si>
  <si>
    <t>M6</t>
  </si>
  <si>
    <r>
      <t xml:space="preserve">To which of these ethnic groups would you say you belong?
</t>
    </r>
    <r>
      <rPr>
        <b/>
        <sz val="10"/>
        <rFont val="Arial"/>
        <family val="2"/>
      </rPr>
      <t>(Tick ONE only)</t>
    </r>
  </si>
  <si>
    <r>
      <t xml:space="preserve">Any other White, Mixed, Asian, Black background or any other ethnic group
</t>
    </r>
    <r>
      <rPr>
        <b/>
        <sz val="10"/>
        <rFont val="Arial"/>
        <family val="2"/>
      </rPr>
      <t>(Please write in box)</t>
    </r>
  </si>
  <si>
    <t>M6 - Other</t>
  </si>
  <si>
    <r>
      <t>A1</t>
    </r>
    <r>
      <rPr>
        <sz val="11"/>
        <rFont val="Arial"/>
        <family val="2"/>
      </rPr>
      <t xml:space="preserve"> In the last 12 months, have you seen anyone from your local health centre/GP surgery?</t>
    </r>
  </si>
  <si>
    <t>Yes, I went to the local health centre/GP surgery</t>
  </si>
  <si>
    <t>Yes, someone came to see me at home</t>
  </si>
  <si>
    <t>No, I have not seen anyone from my GP surgery in the last 12 months</t>
  </si>
  <si>
    <r>
      <t>A3</t>
    </r>
    <r>
      <rPr>
        <sz val="11"/>
        <rFont val="Arial"/>
        <family val="2"/>
      </rPr>
      <t xml:space="preserve"> Did you have to wait for an appointment?</t>
    </r>
  </si>
  <si>
    <r>
      <t>A4</t>
    </r>
    <r>
      <rPr>
        <sz val="11"/>
        <rFont val="Arial"/>
        <family val="2"/>
      </rPr>
      <t xml:space="preserve"> Was that longer than you wanted to wait?</t>
    </r>
  </si>
  <si>
    <r>
      <t>A5</t>
    </r>
    <r>
      <rPr>
        <sz val="11"/>
        <rFont val="Arial"/>
        <family val="2"/>
      </rPr>
      <t xml:space="preserve"> Which of the following was the main person you saw? 
(Tick ONE only)</t>
    </r>
  </si>
  <si>
    <r>
      <t>A7</t>
    </r>
    <r>
      <rPr>
        <sz val="11"/>
        <rFont val="Arial"/>
        <family val="2"/>
      </rPr>
      <t xml:space="preserve"> Were you given enough time to discuss your health or medical problem with that person?</t>
    </r>
  </si>
  <si>
    <r>
      <t>A8</t>
    </r>
    <r>
      <rPr>
        <sz val="11"/>
        <rFont val="Arial"/>
        <family val="2"/>
      </rPr>
      <t xml:space="preserve"> Did that person know enough about your condition or treatment?</t>
    </r>
  </si>
  <si>
    <r>
      <t>A11</t>
    </r>
    <r>
      <rPr>
        <sz val="11"/>
        <rFont val="Arial"/>
        <family val="2"/>
      </rPr>
      <t xml:space="preserve"> Were you involved as much as you wanted to be in decisions about your care and treatment?</t>
    </r>
  </si>
  <si>
    <r>
      <t>A2</t>
    </r>
    <r>
      <rPr>
        <sz val="11"/>
        <rFont val="Arial"/>
        <family val="2"/>
      </rPr>
      <t xml:space="preserve"> Was your last contact about a medical problem for yourself or for a child in your care?</t>
    </r>
  </si>
  <si>
    <r>
      <t>A6</t>
    </r>
    <r>
      <rPr>
        <sz val="11"/>
        <rFont val="Arial"/>
        <family val="2"/>
      </rPr>
      <t xml:space="preserve"> Did that person listen to what you had to say?</t>
    </r>
  </si>
  <si>
    <r>
      <t>A9</t>
    </r>
    <r>
      <rPr>
        <sz val="11"/>
        <rFont val="Arial"/>
        <family val="2"/>
      </rPr>
      <t xml:space="preserve"> Did you have confidence and trust in the person you saw?</t>
    </r>
  </si>
  <si>
    <r>
      <t>A10</t>
    </r>
    <r>
      <rPr>
        <sz val="11"/>
        <rFont val="Arial"/>
        <family val="2"/>
      </rPr>
      <t xml:space="preserve"> Did the person you saw explain the reasons for any treatment or action in a way that you could understand?</t>
    </r>
  </si>
  <si>
    <r>
      <t>A12</t>
    </r>
    <r>
      <rPr>
        <sz val="11"/>
        <rFont val="Arial"/>
        <family val="2"/>
      </rPr>
      <t xml:space="preserve"> Did the person you saw treat you with respect and dignity?</t>
    </r>
  </si>
  <si>
    <r>
      <t>A13</t>
    </r>
    <r>
      <rPr>
        <sz val="11"/>
        <rFont val="Arial"/>
        <family val="2"/>
      </rPr>
      <t xml:space="preserve"> If you had questions to ask the person you saw, did you get answers that you could understand?</t>
    </r>
  </si>
  <si>
    <r>
      <t>A14</t>
    </r>
    <r>
      <rPr>
        <sz val="11"/>
        <rFont val="Arial"/>
        <family val="0"/>
      </rPr>
      <t xml:space="preserve"> Were you able to discuss any emotional issues that might be affecting your health (e.g. anxiety, depression)?</t>
    </r>
  </si>
  <si>
    <r>
      <t>A15</t>
    </r>
    <r>
      <rPr>
        <sz val="11"/>
        <rFont val="Arial"/>
        <family val="2"/>
      </rPr>
      <t xml:space="preserve"> Were you able to discuss how your family and/or living situation might be affecting your health (e.g. housing problems, family responsibilities, work-related problems)?</t>
    </r>
  </si>
  <si>
    <r>
      <t>A16</t>
    </r>
    <r>
      <rPr>
        <sz val="11"/>
        <rFont val="Arial"/>
        <family val="0"/>
      </rPr>
      <t xml:space="preserve"> Did the person you saw refer you to anyone to help with this situation (e.g. housing advice, benefits advice)?</t>
    </r>
  </si>
  <si>
    <t>Myself</t>
  </si>
  <si>
    <t>A child in my care</t>
  </si>
  <si>
    <t>No, I was seen without an appointment</t>
  </si>
  <si>
    <t>No, it was a pre-booked appointment or visit</t>
  </si>
  <si>
    <t>I was seen on the same working day</t>
  </si>
  <si>
    <t>I was seen the next working data</t>
  </si>
  <si>
    <t>I had to wait 2 working days</t>
  </si>
  <si>
    <t>I had to wait more than 2 working days but less than a week</t>
  </si>
  <si>
    <t>I had to wait a week or longer</t>
  </si>
  <si>
    <t>I did not mind how long I waited</t>
  </si>
  <si>
    <t>My usual GP</t>
  </si>
  <si>
    <t>Another GP in the practice</t>
  </si>
  <si>
    <t>Practice nurse</t>
  </si>
  <si>
    <t>Midwife</t>
  </si>
  <si>
    <t>District nurse</t>
  </si>
  <si>
    <t>Health visitor</t>
  </si>
  <si>
    <t>Other</t>
  </si>
  <si>
    <t>I did not need to discuss anything</t>
  </si>
  <si>
    <t>He/she knew enough</t>
  </si>
  <si>
    <t>He/she knew something but not enough</t>
  </si>
  <si>
    <t>He/she knew little or nothing</t>
  </si>
  <si>
    <t>Don't know/Can't say</t>
  </si>
  <si>
    <t>I did not need an explanation</t>
  </si>
  <si>
    <t>No treatment or action was needed</t>
  </si>
  <si>
    <t>Yes, all of the time</t>
  </si>
  <si>
    <t>Yes, some of the time</t>
  </si>
  <si>
    <t>I did not need to ask any questions</t>
  </si>
  <si>
    <t>I did not have an opportunity to ask questions</t>
  </si>
  <si>
    <t>No, but I wanted to</t>
  </si>
  <si>
    <t>It was not necessary to discuss emotional issues</t>
  </si>
  <si>
    <t>I did not want/need to discuss it</t>
  </si>
  <si>
    <t>No, and it was not needed</t>
  </si>
  <si>
    <t>No, but I think I should have been referred</t>
  </si>
  <si>
    <r>
      <t>B1</t>
    </r>
    <r>
      <rPr>
        <sz val="11"/>
        <rFont val="Arial"/>
        <family val="2"/>
      </rPr>
      <t xml:space="preserve"> Have you visited your GP surgery in the last 12 months?</t>
    </r>
  </si>
  <si>
    <r>
      <t>B2</t>
    </r>
    <r>
      <rPr>
        <sz val="11"/>
        <rFont val="Arial"/>
        <family val="2"/>
      </rPr>
      <t xml:space="preserve"> When you arrived, how would you rate the courtesy of the receptionist?</t>
    </r>
  </si>
  <si>
    <r>
      <t>B3</t>
    </r>
    <r>
      <rPr>
        <sz val="11"/>
        <rFont val="Arial"/>
        <family val="2"/>
      </rPr>
      <t xml:space="preserve"> In the reception area, could other patients overhear what you talked about with the receptionist?</t>
    </r>
  </si>
  <si>
    <r>
      <t>B4</t>
    </r>
    <r>
      <rPr>
        <sz val="11"/>
        <rFont val="Arial"/>
        <family val="2"/>
      </rPr>
      <t xml:space="preserve"> How long after your appointment time did you have to wait to be seen?</t>
    </r>
  </si>
  <si>
    <r>
      <t>B5</t>
    </r>
    <r>
      <rPr>
        <sz val="11"/>
        <rFont val="Arial"/>
        <family val="2"/>
      </rPr>
      <t xml:space="preserve"> Did someone tell you how long you would have to wait?</t>
    </r>
  </si>
  <si>
    <t xml:space="preserve">Yes </t>
  </si>
  <si>
    <t>Yes, and I was not happy about it</t>
  </si>
  <si>
    <t>Yes, but I did not mind</t>
  </si>
  <si>
    <t>No, others could not overhear</t>
  </si>
  <si>
    <t>I did not have an appointment</t>
  </si>
  <si>
    <t>Seen on time or early</t>
  </si>
  <si>
    <t>Waited up to 15 minutes</t>
  </si>
  <si>
    <t>Waited 16-30 minutes</t>
  </si>
  <si>
    <t>Waited 31 minutes to 1 hour</t>
  </si>
  <si>
    <t>Waited longer than 1 hour</t>
  </si>
  <si>
    <t>No, but I would have liked to have been told</t>
  </si>
  <si>
    <t>No, but I didn't mind</t>
  </si>
  <si>
    <t>Not sure/Can't remember</t>
  </si>
  <si>
    <r>
      <t>C1</t>
    </r>
    <r>
      <rPr>
        <sz val="11"/>
        <rFont val="Arial"/>
        <family val="2"/>
      </rPr>
      <t xml:space="preserve"> In the last 12 months, have you had any tests at your GP surgery (e.g. blood tests, swabs, smear tests)?</t>
    </r>
  </si>
  <si>
    <r>
      <t>C2</t>
    </r>
    <r>
      <rPr>
        <sz val="11"/>
        <rFont val="Arial"/>
        <family val="2"/>
      </rPr>
      <t xml:space="preserve"> Was the purpose of the test(s) explained in a way you could understand?</t>
    </r>
  </si>
  <si>
    <r>
      <t>C3</t>
    </r>
    <r>
      <rPr>
        <sz val="11"/>
        <rFont val="Arial"/>
        <family val="2"/>
      </rPr>
      <t xml:space="preserve"> Did someone tell you how you would get the results of your test(s)?</t>
    </r>
  </si>
  <si>
    <r>
      <t>C4</t>
    </r>
    <r>
      <rPr>
        <sz val="11"/>
        <rFont val="Arial"/>
        <family val="2"/>
      </rPr>
      <t xml:space="preserve"> Did someone tell you when you should expect to get the results of your test(s)?</t>
    </r>
  </si>
  <si>
    <r>
      <t>C5</t>
    </r>
    <r>
      <rPr>
        <sz val="11"/>
        <rFont val="Arial"/>
        <family val="0"/>
      </rPr>
      <t xml:space="preserve"> Did you get your test results on time?</t>
    </r>
  </si>
  <si>
    <r>
      <t>C6</t>
    </r>
    <r>
      <rPr>
        <sz val="11"/>
        <rFont val="Arial"/>
        <family val="0"/>
      </rPr>
      <t xml:space="preserve"> Did someone explain the results in a way you could understand?</t>
    </r>
  </si>
  <si>
    <t>Yes, I got them on time or early</t>
  </si>
  <si>
    <t>No, I got the results later than expected</t>
  </si>
  <si>
    <t>I am still waiting for the results</t>
  </si>
  <si>
    <t>I did not get the results at all</t>
  </si>
  <si>
    <r>
      <t>D1</t>
    </r>
    <r>
      <rPr>
        <sz val="11"/>
        <rFont val="Arial"/>
        <family val="2"/>
      </rPr>
      <t xml:space="preserve"> In the last 12 months, has anyone at your surgery referred you to another professional (e.g. a hospital consultant, physiotherapist, dietician, counsellor, or someone in Social Services?</t>
    </r>
  </si>
  <si>
    <r>
      <t xml:space="preserve">E1 </t>
    </r>
    <r>
      <rPr>
        <sz val="11"/>
        <rFont val="Arial"/>
        <family val="2"/>
      </rPr>
      <t>In the last 12 months, have you had any new medicine(s) (including tablets, suppositories, injections) prescribed for you by a doctor from your GP surgery/health centre?</t>
    </r>
  </si>
  <si>
    <r>
      <t>E2</t>
    </r>
    <r>
      <rPr>
        <sz val="11"/>
        <rFont val="Arial"/>
        <family val="2"/>
      </rPr>
      <t xml:space="preserve"> Were you involved as much as you wanted to be in decisions about the best medicine for you?</t>
    </r>
  </si>
  <si>
    <r>
      <t>E3</t>
    </r>
    <r>
      <rPr>
        <sz val="11"/>
        <rFont val="Arial"/>
        <family val="2"/>
      </rPr>
      <t xml:space="preserve"> Overall, were you given enough information about the purpose of the medicine(s)?</t>
    </r>
  </si>
  <si>
    <r>
      <t xml:space="preserve">E4 </t>
    </r>
    <r>
      <rPr>
        <sz val="11"/>
        <rFont val="Arial"/>
        <family val="2"/>
      </rPr>
      <t>Were you given enough information about any side-effects the medicine(s) might have?</t>
    </r>
  </si>
  <si>
    <r>
      <t xml:space="preserve">E5 </t>
    </r>
    <r>
      <rPr>
        <sz val="11"/>
        <rFont val="Arial"/>
        <family val="2"/>
      </rPr>
      <t>Were you given enough information about how to use the medicine(s) (e.g. when to take it, how long you should take it for, whether it should be taken with food)?</t>
    </r>
  </si>
  <si>
    <r>
      <t xml:space="preserve">E6 </t>
    </r>
    <r>
      <rPr>
        <sz val="11"/>
        <rFont val="Arial"/>
        <family val="2"/>
      </rPr>
      <t>Have you been taking any prescribed medicine(s) for 12 months or longer?</t>
    </r>
  </si>
  <si>
    <r>
      <t xml:space="preserve">E7 </t>
    </r>
    <r>
      <rPr>
        <sz val="11"/>
        <rFont val="Arial"/>
        <family val="2"/>
      </rPr>
      <t>In the last 12 months, have you seen anyone at your GP surgery to check how you are getting on with this medicine (i.e. have your medicines been reviewed)?</t>
    </r>
  </si>
  <si>
    <r>
      <t xml:space="preserve">E8 </t>
    </r>
    <r>
      <rPr>
        <sz val="11"/>
        <rFont val="Arial"/>
        <family val="2"/>
      </rPr>
      <t>In the last 12 months, have you asked a pharmacist for any advice on medicines?</t>
    </r>
  </si>
  <si>
    <r>
      <t>E9</t>
    </r>
    <r>
      <rPr>
        <sz val="11"/>
        <rFont val="Arial"/>
        <family val="2"/>
      </rPr>
      <t xml:space="preserve"> Was the pharmacist's advice helpful?</t>
    </r>
  </si>
  <si>
    <t>Yes, enough information</t>
  </si>
  <si>
    <t>Some, but not enough information</t>
  </si>
  <si>
    <t>No information at all, and I wanted some</t>
  </si>
  <si>
    <t>I did not want any information</t>
  </si>
  <si>
    <t>Some, but not enough</t>
  </si>
  <si>
    <t>Don't know/Not sure</t>
  </si>
  <si>
    <t>Not sure</t>
  </si>
  <si>
    <r>
      <t xml:space="preserve">F1 </t>
    </r>
    <r>
      <rPr>
        <sz val="11"/>
        <rFont val="Arial"/>
        <family val="2"/>
      </rPr>
      <t>In the past 12 months, have you tried to contact your local health centre/GP surgery about a medical problem when the surgery was closed, either on your own behalf or for someone else?</t>
    </r>
  </si>
  <si>
    <r>
      <t xml:space="preserve">F2 </t>
    </r>
    <r>
      <rPr>
        <sz val="11"/>
        <rFont val="Arial"/>
        <family val="2"/>
      </rPr>
      <t>When you called, did you get through to someone?</t>
    </r>
  </si>
  <si>
    <t>Yes, I got through within a few minutes</t>
  </si>
  <si>
    <t>Yes, I got through after a long time</t>
  </si>
  <si>
    <t>No, I was unable to get through to anyone</t>
  </si>
  <si>
    <r>
      <t xml:space="preserve">F3 </t>
    </r>
    <r>
      <rPr>
        <sz val="11"/>
        <rFont val="Arial"/>
        <family val="0"/>
      </rPr>
      <t>What happened after you called?</t>
    </r>
  </si>
  <si>
    <t>I was given medical advice over the phone and stayed at home</t>
  </si>
  <si>
    <t>I was advised to go to my GP surgery/health centre when it opened</t>
  </si>
  <si>
    <t>I went to an out-of-hours GP surgery</t>
  </si>
  <si>
    <t>A doctor or nurse came to my home</t>
  </si>
  <si>
    <t>An ambulance was called to take me to the Emergency Department at a hospital</t>
  </si>
  <si>
    <t>I got myself to the Emergency Department at a hospital</t>
  </si>
  <si>
    <t>Something else</t>
  </si>
  <si>
    <r>
      <t>F4</t>
    </r>
    <r>
      <rPr>
        <sz val="11"/>
        <rFont val="Arial"/>
        <family val="2"/>
      </rPr>
      <t xml:space="preserve"> If a doctor or nurse came to visit you at home, how long did you wait from the time you finished the telephone call?</t>
    </r>
  </si>
  <si>
    <t>Less than 1 hour</t>
  </si>
  <si>
    <t>More than 1 hour but less than 2 hours</t>
  </si>
  <si>
    <t>More than 2 hours but less than 6 hours</t>
  </si>
  <si>
    <t>6 hours or more</t>
  </si>
  <si>
    <r>
      <t xml:space="preserve">F5 </t>
    </r>
    <r>
      <rPr>
        <sz val="11"/>
        <rFont val="Arial"/>
        <family val="0"/>
      </rPr>
      <t>Overall, was the main reason you contacted the surgery out of hours dealt with to your satisfaction?</t>
    </r>
  </si>
  <si>
    <r>
      <t>F6</t>
    </r>
    <r>
      <rPr>
        <sz val="11"/>
        <rFont val="Arial"/>
        <family val="0"/>
      </rPr>
      <t xml:space="preserve"> Have you heard of NHS Direct (a 24 hour telephone helpline staffed by nurses)?</t>
    </r>
  </si>
  <si>
    <r>
      <t>F7</t>
    </r>
    <r>
      <rPr>
        <sz val="11"/>
        <rFont val="Arial"/>
        <family val="0"/>
      </rPr>
      <t xml:space="preserve"> In the last 12 months, have you contacted NHS Direct, either on your own behalf or on behalf of someone else?</t>
    </r>
  </si>
  <si>
    <t>Yes, on my own behalf</t>
  </si>
  <si>
    <t>Yes, on someone else's behalf</t>
  </si>
  <si>
    <r>
      <t xml:space="preserve">No, I have not contacted </t>
    </r>
    <r>
      <rPr>
        <i/>
        <sz val="11"/>
        <rFont val="Arial"/>
        <family val="2"/>
      </rPr>
      <t>NHS Direct</t>
    </r>
  </si>
  <si>
    <r>
      <t xml:space="preserve">F8 </t>
    </r>
    <r>
      <rPr>
        <sz val="11"/>
        <rFont val="Arial"/>
        <family val="2"/>
      </rPr>
      <t>Was your call dealt with satisfactorily?</t>
    </r>
  </si>
  <si>
    <r>
      <t>G1</t>
    </r>
    <r>
      <rPr>
        <sz val="11"/>
        <rFont val="Arial"/>
        <family val="2"/>
      </rPr>
      <t xml:space="preserve"> In your opinion, how clean is the surgery/health centre?</t>
    </r>
  </si>
  <si>
    <t>Very clean</t>
  </si>
  <si>
    <t>Fairly clean</t>
  </si>
  <si>
    <t>Not very clean</t>
  </si>
  <si>
    <t>Not at all clean</t>
  </si>
  <si>
    <t>Can't say</t>
  </si>
  <si>
    <r>
      <t>G2</t>
    </r>
    <r>
      <rPr>
        <sz val="11"/>
        <rFont val="Arial"/>
        <family val="2"/>
      </rPr>
      <t xml:space="preserve"> How easy do you find it to move around inside the surgery/health centre?</t>
    </r>
  </si>
  <si>
    <r>
      <t>G3</t>
    </r>
    <r>
      <rPr>
        <sz val="11"/>
        <rFont val="Arial"/>
        <family val="2"/>
      </rPr>
      <t xml:space="preserve"> Have you had a problem getting through to your GP surgery/health centre on the phone?</t>
    </r>
  </si>
  <si>
    <r>
      <t>G4</t>
    </r>
    <r>
      <rPr>
        <sz val="11"/>
        <rFont val="Arial"/>
        <family val="2"/>
      </rPr>
      <t xml:space="preserve"> In the last 12 months, have you talked over the phone to a doctor from your GP surgery/health centre about a medical problem?</t>
    </r>
  </si>
  <si>
    <r>
      <t>G5</t>
    </r>
    <r>
      <rPr>
        <sz val="11"/>
        <rFont val="Arial"/>
        <family val="2"/>
      </rPr>
      <t xml:space="preserve"> In the last 12 months, have you ever been put off going to your GP surgery/health centre because the opening times are inconvenient for you?</t>
    </r>
  </si>
  <si>
    <r>
      <t>G6</t>
    </r>
    <r>
      <rPr>
        <sz val="11"/>
        <rFont val="Arial"/>
        <family val="2"/>
      </rPr>
      <t xml:space="preserve"> If it were possible for your GP surgery/health centre to open at additional times, which of these times would you most like it to be open?
(Tick ONE only)</t>
    </r>
  </si>
  <si>
    <r>
      <t>G7</t>
    </r>
    <r>
      <rPr>
        <sz val="11"/>
        <rFont val="Arial"/>
        <family val="2"/>
      </rPr>
      <t xml:space="preserve"> Do you need any help understanding English?</t>
    </r>
  </si>
  <si>
    <t>Yes, a relative or friend</t>
  </si>
  <si>
    <t>Yes, someone from the surgery/health centre staff</t>
  </si>
  <si>
    <r>
      <t>G8</t>
    </r>
    <r>
      <rPr>
        <sz val="11"/>
        <rFont val="Arial"/>
        <family val="0"/>
      </rPr>
      <t xml:space="preserve"> The last time you saw someone from your local health centre/GP surgery, was there someone who could interpret for you?</t>
    </r>
  </si>
  <si>
    <t>Very easy</t>
  </si>
  <si>
    <t>Fairly easy</t>
  </si>
  <si>
    <t>Not at all easy</t>
  </si>
  <si>
    <t>I have not tried to get through on the phone</t>
  </si>
  <si>
    <t>No extra hours</t>
  </si>
  <si>
    <t>Early mornings</t>
  </si>
  <si>
    <t>Evenings</t>
  </si>
  <si>
    <t>Weekends</t>
  </si>
  <si>
    <r>
      <t xml:space="preserve">H1 </t>
    </r>
    <r>
      <rPr>
        <sz val="11"/>
        <rFont val="Arial"/>
        <family val="2"/>
      </rPr>
      <t>When did you last visit a dentist as an NHS patient?</t>
    </r>
  </si>
  <si>
    <t>Less than 6 months ago</t>
  </si>
  <si>
    <t>At least 6 months ago but less than 12 months ago</t>
  </si>
  <si>
    <t>At least 12 months ago but less than 2 years ago</t>
  </si>
  <si>
    <t>Two years ago or longer</t>
  </si>
  <si>
    <t>I have never visited the dentist as an NHS patient</t>
  </si>
  <si>
    <r>
      <t xml:space="preserve">H2 </t>
    </r>
    <r>
      <rPr>
        <sz val="11"/>
        <rFont val="Arial"/>
        <family val="2"/>
      </rPr>
      <t>Why did you go to the dentist?</t>
    </r>
  </si>
  <si>
    <t>A routine check-up</t>
  </si>
  <si>
    <t>I had a dental problem</t>
  </si>
  <si>
    <r>
      <t>H3</t>
    </r>
    <r>
      <rPr>
        <sz val="11"/>
        <rFont val="Arial"/>
        <family val="2"/>
      </rPr>
      <t xml:space="preserve"> How long did it take to get an appointment?</t>
    </r>
  </si>
  <si>
    <t>Less than 7 days</t>
  </si>
  <si>
    <t>1-2 weeks</t>
  </si>
  <si>
    <t>3-4 weeks</t>
  </si>
  <si>
    <t>More than 4 weeks</t>
  </si>
  <si>
    <t>It was pre-booked months in advance</t>
  </si>
  <si>
    <r>
      <t>H4</t>
    </r>
    <r>
      <rPr>
        <sz val="11"/>
        <rFont val="Arial"/>
        <family val="0"/>
      </rPr>
      <t xml:space="preserve"> Did the dentist explain the reasons for any treatment or action in a way that you found easy to understand?</t>
    </r>
  </si>
  <si>
    <t>Yes, I understood completely</t>
  </si>
  <si>
    <t>Yes, I understood to some extent</t>
  </si>
  <si>
    <t>No, I didn't understand what I was told</t>
  </si>
  <si>
    <t>I wasn't given any reasons</t>
  </si>
  <si>
    <t>No treatment was needed</t>
  </si>
  <si>
    <r>
      <t xml:space="preserve">H5 </t>
    </r>
    <r>
      <rPr>
        <sz val="11"/>
        <rFont val="Arial"/>
        <family val="0"/>
      </rPr>
      <t>Were you involved as much as you wanted to be in decisions about your dental care and treatment?</t>
    </r>
  </si>
  <si>
    <r>
      <t>H6</t>
    </r>
    <r>
      <rPr>
        <sz val="11"/>
        <rFont val="Arial"/>
        <family val="0"/>
      </rPr>
      <t xml:space="preserve"> Did you have confidence and trust in the dentist?</t>
    </r>
  </si>
  <si>
    <r>
      <t xml:space="preserve">H7 </t>
    </r>
    <r>
      <rPr>
        <sz val="11"/>
        <rFont val="Arial"/>
        <family val="0"/>
      </rPr>
      <t>Did dental staff do everything they could to help control any pain you experienced?</t>
    </r>
  </si>
  <si>
    <t>Can't say/Don't know</t>
  </si>
  <si>
    <t>I did not experience any pain</t>
  </si>
  <si>
    <r>
      <t xml:space="preserve">H8 </t>
    </r>
    <r>
      <rPr>
        <sz val="11"/>
        <rFont val="Arial"/>
        <family val="0"/>
      </rPr>
      <t>Overall, was the main reason for this visit dealt with satisfactorily?</t>
    </r>
  </si>
  <si>
    <r>
      <t>H9</t>
    </r>
    <r>
      <rPr>
        <sz val="11"/>
        <rFont val="Arial"/>
        <family val="0"/>
      </rPr>
      <t xml:space="preserve"> Which of the following best describes why you have not been to a dentist as an NHS patient recently?</t>
    </r>
  </si>
  <si>
    <t>I cannot find an NHS dentist</t>
  </si>
  <si>
    <t>My teeth are alright and I don't need to go</t>
  </si>
  <si>
    <t>I prefer to use a private dentist</t>
  </si>
  <si>
    <t>The treatment is too expensive</t>
  </si>
  <si>
    <t>I am afraid of going to the dentist</t>
  </si>
  <si>
    <t>The opening times are inconvenient</t>
  </si>
  <si>
    <t>I did not think I was eligible for NHS treatment</t>
  </si>
  <si>
    <r>
      <t>H10</t>
    </r>
    <r>
      <rPr>
        <sz val="11"/>
        <rFont val="Arial"/>
        <family val="0"/>
      </rPr>
      <t xml:space="preserve"> Have you tried to get out-of-hours dental treatment as an NHS patient during the past 12 months?</t>
    </r>
  </si>
  <si>
    <t>No, I have not tried</t>
  </si>
  <si>
    <t>Yes, I tried but I could not get out-of-hours treatment as an NHS patient</t>
  </si>
  <si>
    <t>Yes, and I got out-of-hours treatment as an NHS patient</t>
  </si>
  <si>
    <r>
      <t xml:space="preserve">J1 </t>
    </r>
    <r>
      <rPr>
        <sz val="11"/>
        <rFont val="Arial"/>
        <family val="2"/>
      </rPr>
      <t>Have you ever smoked a cigarette, a cigar or a pipe?</t>
    </r>
  </si>
  <si>
    <r>
      <t xml:space="preserve">J2 </t>
    </r>
    <r>
      <rPr>
        <sz val="11"/>
        <rFont val="Arial"/>
        <family val="2"/>
      </rPr>
      <t>Do you smoke cigarettes at all nowadays?</t>
    </r>
  </si>
  <si>
    <r>
      <t>J3</t>
    </r>
    <r>
      <rPr>
        <sz val="11"/>
        <rFont val="Arial"/>
        <family val="2"/>
      </rPr>
      <t xml:space="preserve"> Have you tried to get advice or help from your local health services on giving up smoking?</t>
    </r>
  </si>
  <si>
    <r>
      <t xml:space="preserve">J4 </t>
    </r>
    <r>
      <rPr>
        <sz val="11"/>
        <rFont val="Arial"/>
        <family val="2"/>
      </rPr>
      <t>Have you tried to get advice or help from local health services on eating a healthy diet?</t>
    </r>
  </si>
  <si>
    <r>
      <t>J5</t>
    </r>
    <r>
      <rPr>
        <sz val="11"/>
        <rFont val="Arial"/>
        <family val="2"/>
      </rPr>
      <t xml:space="preserve"> Have you tried to get advice or help from local health services on getting enough exercise?</t>
    </r>
  </si>
  <si>
    <r>
      <t xml:space="preserve">J6 </t>
    </r>
    <r>
      <rPr>
        <sz val="11"/>
        <rFont val="Arial"/>
        <family val="2"/>
      </rPr>
      <t>Have you tried to get advice or help from local health services on healthy alcohol intake?</t>
    </r>
  </si>
  <si>
    <r>
      <t xml:space="preserve">J7 </t>
    </r>
    <r>
      <rPr>
        <sz val="11"/>
        <rFont val="Arial"/>
        <family val="2"/>
      </rPr>
      <t>In the last 12 months have you had your blood pressure taken by anyone from your GP surgery?</t>
    </r>
  </si>
  <si>
    <r>
      <t xml:space="preserve">J8 </t>
    </r>
    <r>
      <rPr>
        <sz val="11"/>
        <rFont val="Arial"/>
        <family val="2"/>
      </rPr>
      <t>In the last 12 months, have you been offered a flu jab (influenza vaccination)?</t>
    </r>
  </si>
  <si>
    <r>
      <t xml:space="preserve">J9 </t>
    </r>
    <r>
      <rPr>
        <sz val="11"/>
        <rFont val="Arial"/>
        <family val="2"/>
      </rPr>
      <t>Have you tried to get advice or help from your local health services on contraception/ family planning?</t>
    </r>
  </si>
  <si>
    <r>
      <t xml:space="preserve">J10 </t>
    </r>
    <r>
      <rPr>
        <sz val="11"/>
        <rFont val="Arial"/>
        <family val="2"/>
      </rPr>
      <t>Have you tried to get advice or help from your local health services on safer sex?</t>
    </r>
  </si>
  <si>
    <t>Yes, and I was given the help I needed</t>
  </si>
  <si>
    <t>Yes, I have tried but I was not given the help I needed</t>
  </si>
  <si>
    <t>No, I have not tried to get this type of help</t>
  </si>
  <si>
    <t>I do not drink alcohol</t>
  </si>
  <si>
    <t>Yes, and I have had a flu jab in the last 12 months</t>
  </si>
  <si>
    <t>I have been offered it but I have not had a flu jab in the last 12 months</t>
  </si>
  <si>
    <t>No, I have not been offered a flu jab in the last 12 months</t>
  </si>
  <si>
    <t>Does not apply to me</t>
  </si>
  <si>
    <r>
      <t>K1</t>
    </r>
    <r>
      <rPr>
        <sz val="11"/>
        <rFont val="Arial"/>
        <family val="2"/>
      </rPr>
      <t xml:space="preserve"> When did you last have any eye test?</t>
    </r>
  </si>
  <si>
    <t>Less than 2 years ago</t>
  </si>
  <si>
    <t>2 years ago or longer</t>
  </si>
  <si>
    <r>
      <t xml:space="preserve">K2 </t>
    </r>
    <r>
      <rPr>
        <sz val="11"/>
        <rFont val="Arial"/>
        <family val="2"/>
      </rPr>
      <t>Do you have any problems with your hearing which affect your everyday life?</t>
    </r>
  </si>
  <si>
    <t>Have you been provided with advice/ assistance to enable you to cope with this problem?</t>
  </si>
  <si>
    <r>
      <t xml:space="preserve">K3 </t>
    </r>
    <r>
      <rPr>
        <sz val="11"/>
        <rFont val="Arial"/>
        <family val="2"/>
      </rPr>
      <t>Have you been provided with advice/ assistance to enable you to cope with this problem?</t>
    </r>
  </si>
  <si>
    <r>
      <t>K4</t>
    </r>
    <r>
      <rPr>
        <sz val="11"/>
        <rFont val="Arial"/>
        <family val="2"/>
      </rPr>
      <t xml:space="preserve"> Do you have any difficulty carrying out your daily activities (dressing, washing, going to the toilet, moving about your home, cooking a meal etc)?</t>
    </r>
  </si>
  <si>
    <r>
      <t>K5</t>
    </r>
    <r>
      <rPr>
        <sz val="11"/>
        <rFont val="Arial"/>
        <family val="2"/>
      </rPr>
      <t xml:space="preserve"> Have you been provided with advice to help you cope with this problem?</t>
    </r>
  </si>
  <si>
    <r>
      <t>L1</t>
    </r>
    <r>
      <rPr>
        <sz val="11"/>
        <rFont val="Arial"/>
        <family val="2"/>
      </rPr>
      <t xml:space="preserve"> Would you know how to get involved in making decisions about the NHS in your area? (e.g. attending meetings, becoming a member of a local patients group)</t>
    </r>
  </si>
  <si>
    <r>
      <t xml:space="preserve">L2 </t>
    </r>
    <r>
      <rPr>
        <sz val="11"/>
        <rFont val="Arial"/>
        <family val="2"/>
      </rPr>
      <t>Have you changed your GP (family doctor) within the last 12 months?</t>
    </r>
  </si>
  <si>
    <r>
      <t xml:space="preserve">L3 </t>
    </r>
    <r>
      <rPr>
        <sz val="11"/>
        <rFont val="Arial"/>
        <family val="2"/>
      </rPr>
      <t>What was the reason for this change?</t>
    </r>
  </si>
  <si>
    <r>
      <t xml:space="preserve">L4 </t>
    </r>
    <r>
      <rPr>
        <sz val="11"/>
        <rFont val="Arial"/>
        <family val="2"/>
      </rPr>
      <t>How easy was it to register with another GP (family doctor)?</t>
    </r>
  </si>
  <si>
    <r>
      <t xml:space="preserve">L5 </t>
    </r>
    <r>
      <rPr>
        <sz val="11"/>
        <rFont val="Arial"/>
        <family val="2"/>
      </rPr>
      <t>Have you received a copy of Your Guide to Local Health Services? (This is a leaflet providing information on local NHS services and how to access them).</t>
    </r>
  </si>
  <si>
    <r>
      <t xml:space="preserve">L6 </t>
    </r>
    <r>
      <rPr>
        <sz val="11"/>
        <rFont val="Arial"/>
        <family val="2"/>
      </rPr>
      <t>Did you find the Guide to Local Health Services useful?</t>
    </r>
  </si>
  <si>
    <t>I moved house</t>
  </si>
  <si>
    <t>I was unhappy with my previous GP</t>
  </si>
  <si>
    <t>My previous GP retired/moved away</t>
  </si>
  <si>
    <t>The previous surgery/health centre closed down</t>
  </si>
  <si>
    <t>Fairly difficult</t>
  </si>
  <si>
    <t>Very difficult</t>
  </si>
  <si>
    <t>I have not read it</t>
  </si>
  <si>
    <r>
      <t xml:space="preserve">M1 </t>
    </r>
    <r>
      <rPr>
        <sz val="11"/>
        <rFont val="Arial"/>
        <family val="2"/>
      </rPr>
      <t>Are you male or female?</t>
    </r>
  </si>
  <si>
    <r>
      <t>M2</t>
    </r>
    <r>
      <rPr>
        <sz val="11"/>
        <rFont val="Arial"/>
        <family val="2"/>
      </rPr>
      <t xml:space="preserve"> What is your year of birth?
(please write in)</t>
    </r>
  </si>
  <si>
    <r>
      <t xml:space="preserve">M3 </t>
    </r>
    <r>
      <rPr>
        <sz val="11"/>
        <rFont val="Arial"/>
        <family val="2"/>
      </rPr>
      <t>How old were you when you left full-time education?</t>
    </r>
  </si>
  <si>
    <r>
      <t xml:space="preserve">M4 </t>
    </r>
    <r>
      <rPr>
        <sz val="11"/>
        <rFont val="Arial"/>
        <family val="0"/>
      </rPr>
      <t>Are you the parent or guardian of anyone aged under 18 who lives with you?</t>
    </r>
  </si>
  <si>
    <r>
      <t>M5</t>
    </r>
    <r>
      <rPr>
        <sz val="11"/>
        <rFont val="Arial"/>
        <family val="0"/>
      </rPr>
      <t xml:space="preserve"> Do you look after, or give special help to anyone who is sick, has a disability, or is an older person, other than in a professional capacity?</t>
    </r>
  </si>
  <si>
    <t>Yes, I care for a person in my own household</t>
  </si>
  <si>
    <t>Yes, I care for a person in another household</t>
  </si>
  <si>
    <r>
      <t>M6</t>
    </r>
    <r>
      <rPr>
        <sz val="11"/>
        <rFont val="Arial"/>
        <family val="2"/>
      </rPr>
      <t xml:space="preserve"> To which of these ethnic groups would you say you belong?</t>
    </r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</si>
</sst>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/d"/>
    <numFmt numFmtId="169" formatCode="m/d/yyyy"/>
    <numFmt numFmtId="170" formatCode="[$-809]dd\ mmmm\ yyyy"/>
  </numFmts>
  <fonts count="10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0" xfId="0" applyFill="1" applyBorder="1" applyAlignment="1">
      <alignment/>
    </xf>
    <xf numFmtId="0" fontId="3" fillId="3" borderId="1" xfId="0" applyFont="1" applyFill="1" applyBorder="1" applyAlignment="1">
      <alignment/>
    </xf>
    <xf numFmtId="164" fontId="3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164" fontId="3" fillId="4" borderId="1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4" fillId="4" borderId="1" xfId="0" applyFont="1" applyFill="1" applyBorder="1" applyAlignment="1">
      <alignment/>
    </xf>
    <xf numFmtId="0" fontId="3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4" borderId="1" xfId="0" applyFill="1" applyBorder="1" applyAlignment="1">
      <alignment/>
    </xf>
    <xf numFmtId="0" fontId="0" fillId="0" borderId="1" xfId="0" applyBorder="1" applyAlignment="1">
      <alignment/>
    </xf>
    <xf numFmtId="49" fontId="3" fillId="3" borderId="1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0" fillId="0" borderId="2" xfId="0" applyBorder="1" applyAlignment="1">
      <alignment/>
    </xf>
    <xf numFmtId="0" fontId="3" fillId="4" borderId="2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0" fillId="4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1" fillId="2" borderId="3" xfId="0" applyNumberFormat="1" applyFont="1" applyFill="1" applyBorder="1" applyAlignment="1">
      <alignment/>
    </xf>
    <xf numFmtId="164" fontId="3" fillId="3" borderId="3" xfId="0" applyNumberFormat="1" applyFont="1" applyFill="1" applyBorder="1" applyAlignment="1">
      <alignment/>
    </xf>
    <xf numFmtId="164" fontId="3" fillId="4" borderId="3" xfId="0" applyNumberFormat="1" applyFont="1" applyFill="1" applyBorder="1" applyAlignment="1">
      <alignment/>
    </xf>
    <xf numFmtId="164" fontId="0" fillId="0" borderId="3" xfId="0" applyNumberFormat="1" applyBorder="1" applyAlignment="1">
      <alignment/>
    </xf>
    <xf numFmtId="0" fontId="3" fillId="3" borderId="4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3" fillId="0" borderId="0" xfId="0" applyFont="1" applyAlignment="1">
      <alignment/>
    </xf>
    <xf numFmtId="0" fontId="3" fillId="4" borderId="1" xfId="0" applyFont="1" applyFill="1" applyBorder="1" applyAlignment="1">
      <alignment/>
    </xf>
    <xf numFmtId="164" fontId="3" fillId="4" borderId="1" xfId="0" applyNumberFormat="1" applyFont="1" applyFill="1" applyBorder="1" applyAlignment="1">
      <alignment/>
    </xf>
    <xf numFmtId="0" fontId="3" fillId="3" borderId="1" xfId="0" applyFont="1" applyFill="1" applyBorder="1" applyAlignment="1">
      <alignment/>
    </xf>
    <xf numFmtId="164" fontId="3" fillId="3" borderId="1" xfId="0" applyNumberFormat="1" applyFont="1" applyFill="1" applyBorder="1" applyAlignment="1">
      <alignment/>
    </xf>
    <xf numFmtId="0" fontId="3" fillId="3" borderId="2" xfId="0" applyFont="1" applyFill="1" applyBorder="1" applyAlignment="1">
      <alignment/>
    </xf>
    <xf numFmtId="164" fontId="3" fillId="3" borderId="3" xfId="0" applyNumberFormat="1" applyFont="1" applyFill="1" applyBorder="1" applyAlignment="1">
      <alignment/>
    </xf>
    <xf numFmtId="0" fontId="3" fillId="4" borderId="2" xfId="0" applyFont="1" applyFill="1" applyBorder="1" applyAlignment="1">
      <alignment/>
    </xf>
    <xf numFmtId="164" fontId="3" fillId="4" borderId="3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3" fillId="3" borderId="1" xfId="0" applyFont="1" applyFill="1" applyBorder="1" applyAlignment="1">
      <alignment vertical="top" wrapText="1"/>
    </xf>
    <xf numFmtId="0" fontId="4" fillId="3" borderId="0" xfId="0" applyFont="1" applyFill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3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left" vertical="top" wrapText="1"/>
    </xf>
    <xf numFmtId="0" fontId="3" fillId="4" borderId="1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/>
    </xf>
    <xf numFmtId="0" fontId="2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3" fillId="4" borderId="0" xfId="0" applyFont="1" applyFill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4" borderId="3" xfId="0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top"/>
    </xf>
    <xf numFmtId="0" fontId="2" fillId="4" borderId="3" xfId="0" applyNumberFormat="1" applyFont="1" applyFill="1" applyBorder="1" applyAlignment="1">
      <alignment vertical="top" wrapText="1"/>
    </xf>
    <xf numFmtId="0" fontId="2" fillId="3" borderId="3" xfId="0" applyNumberFormat="1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2"/>
  <sheetViews>
    <sheetView tabSelected="1" workbookViewId="0" topLeftCell="A1">
      <selection activeCell="A3" sqref="A3"/>
    </sheetView>
  </sheetViews>
  <sheetFormatPr defaultColWidth="9.140625" defaultRowHeight="12.75"/>
  <cols>
    <col min="1" max="1" width="15.7109375" style="61" customWidth="1"/>
    <col min="2" max="10" width="12.7109375" style="61" customWidth="1"/>
    <col min="11" max="12" width="14.7109375" style="61" customWidth="1"/>
    <col min="13" max="13" width="12.7109375" style="61" customWidth="1"/>
    <col min="14" max="14" width="14.7109375" style="61" customWidth="1"/>
    <col min="15" max="15" width="16.7109375" style="61" customWidth="1"/>
    <col min="16" max="16" width="20.7109375" style="61" customWidth="1"/>
    <col min="17" max="17" width="14.7109375" style="61" customWidth="1"/>
    <col min="18" max="19" width="12.7109375" style="61" customWidth="1"/>
    <col min="20" max="20" width="14.7109375" style="61" customWidth="1"/>
    <col min="21" max="22" width="12.7109375" style="61" customWidth="1"/>
    <col min="23" max="23" width="16.7109375" style="61" customWidth="1"/>
    <col min="24" max="28" width="12.7109375" style="61" customWidth="1"/>
    <col min="29" max="29" width="22.7109375" style="61" customWidth="1"/>
    <col min="30" max="30" width="14.7109375" style="61" customWidth="1"/>
    <col min="31" max="31" width="18.7109375" style="61" customWidth="1"/>
    <col min="32" max="32" width="20.7109375" style="61" customWidth="1"/>
    <col min="33" max="35" width="14.7109375" style="61" customWidth="1"/>
    <col min="36" max="36" width="20.7109375" style="61" customWidth="1"/>
    <col min="37" max="37" width="14.7109375" style="61" customWidth="1"/>
    <col min="38" max="38" width="20.7109375" style="61" customWidth="1"/>
    <col min="39" max="39" width="14.7109375" style="61" customWidth="1"/>
    <col min="40" max="40" width="12.7109375" style="61" customWidth="1"/>
    <col min="41" max="41" width="22.7109375" style="61" customWidth="1"/>
    <col min="42" max="43" width="12.7109375" style="61" customWidth="1"/>
    <col min="44" max="47" width="14.7109375" style="61" customWidth="1"/>
    <col min="48" max="51" width="12.7109375" style="61" customWidth="1"/>
    <col min="52" max="52" width="16.7109375" style="61" customWidth="1"/>
    <col min="53" max="53" width="18.7109375" style="61" customWidth="1"/>
    <col min="54" max="54" width="20.7109375" style="61" customWidth="1"/>
    <col min="55" max="55" width="12.7109375" style="61" customWidth="1"/>
    <col min="56" max="56" width="16.7109375" style="61" customWidth="1"/>
    <col min="57" max="59" width="12.7109375" style="61" customWidth="1"/>
    <col min="60" max="61" width="14.7109375" style="61" customWidth="1"/>
    <col min="62" max="64" width="12.7109375" style="61" customWidth="1"/>
    <col min="65" max="66" width="14.7109375" style="61" customWidth="1"/>
    <col min="67" max="68" width="12.7109375" style="61" customWidth="1"/>
    <col min="69" max="73" width="14.7109375" style="61" customWidth="1"/>
    <col min="74" max="74" width="12.7109375" style="61" customWidth="1"/>
    <col min="75" max="75" width="14.7109375" style="61" customWidth="1"/>
    <col min="76" max="78" width="12.7109375" style="61" customWidth="1"/>
    <col min="79" max="79" width="14.7109375" style="61" customWidth="1"/>
    <col min="80" max="80" width="18.7109375" style="61" customWidth="1"/>
    <col min="81" max="81" width="12.7109375" style="61" customWidth="1"/>
    <col min="82" max="82" width="20.7109375" style="61" customWidth="1"/>
    <col min="83" max="85" width="12.7109375" style="61" customWidth="1"/>
    <col min="86" max="86" width="18.7109375" style="61" customWidth="1"/>
    <col min="87" max="91" width="12.7109375" style="61" customWidth="1"/>
    <col min="92" max="92" width="18.7109375" style="61" customWidth="1"/>
    <col min="93" max="94" width="12.7109375" style="61" customWidth="1"/>
    <col min="95" max="16384" width="9.140625" style="61" customWidth="1"/>
  </cols>
  <sheetData>
    <row r="1" spans="1:94" s="59" customFormat="1" ht="15">
      <c r="A1" s="59" t="s">
        <v>49</v>
      </c>
      <c r="B1" s="59" t="s">
        <v>50</v>
      </c>
      <c r="C1" s="59" t="s">
        <v>52</v>
      </c>
      <c r="D1" s="59" t="s">
        <v>54</v>
      </c>
      <c r="E1" s="59" t="s">
        <v>56</v>
      </c>
      <c r="F1" s="59" t="s">
        <v>58</v>
      </c>
      <c r="G1" s="59" t="s">
        <v>59</v>
      </c>
      <c r="H1" s="59" t="s">
        <v>61</v>
      </c>
      <c r="I1" s="59" t="s">
        <v>63</v>
      </c>
      <c r="J1" s="59" t="s">
        <v>65</v>
      </c>
      <c r="K1" s="59" t="s">
        <v>67</v>
      </c>
      <c r="L1" s="59" t="s">
        <v>69</v>
      </c>
      <c r="M1" s="59" t="s">
        <v>71</v>
      </c>
      <c r="N1" s="59" t="s">
        <v>73</v>
      </c>
      <c r="O1" s="59" t="s">
        <v>76</v>
      </c>
      <c r="P1" s="59" t="s">
        <v>78</v>
      </c>
      <c r="Q1" s="59" t="s">
        <v>80</v>
      </c>
      <c r="R1" s="59" t="s">
        <v>82</v>
      </c>
      <c r="S1" s="59" t="s">
        <v>84</v>
      </c>
      <c r="T1" s="59" t="s">
        <v>86</v>
      </c>
      <c r="U1" s="59" t="s">
        <v>88</v>
      </c>
      <c r="V1" s="59" t="s">
        <v>90</v>
      </c>
      <c r="W1" s="59" t="s">
        <v>92</v>
      </c>
      <c r="X1" s="59" t="s">
        <v>94</v>
      </c>
      <c r="Y1" s="59" t="s">
        <v>96</v>
      </c>
      <c r="Z1" s="59" t="s">
        <v>98</v>
      </c>
      <c r="AA1" s="59" t="s">
        <v>100</v>
      </c>
      <c r="AB1" s="59" t="s">
        <v>102</v>
      </c>
      <c r="AC1" s="59" t="s">
        <v>104</v>
      </c>
      <c r="AD1" s="59" t="s">
        <v>106</v>
      </c>
      <c r="AE1" s="59" t="s">
        <v>108</v>
      </c>
      <c r="AF1" s="59" t="s">
        <v>110</v>
      </c>
      <c r="AG1" s="59" t="s">
        <v>112</v>
      </c>
      <c r="AH1" s="59" t="s">
        <v>114</v>
      </c>
      <c r="AI1" s="59" t="s">
        <v>116</v>
      </c>
      <c r="AJ1" s="59" t="s">
        <v>118</v>
      </c>
      <c r="AK1" s="59" t="s">
        <v>120</v>
      </c>
      <c r="AL1" s="59" t="s">
        <v>122</v>
      </c>
      <c r="AM1" s="59" t="s">
        <v>124</v>
      </c>
      <c r="AN1" s="59" t="s">
        <v>126</v>
      </c>
      <c r="AO1" s="59" t="s">
        <v>128</v>
      </c>
      <c r="AP1" s="59" t="s">
        <v>130</v>
      </c>
      <c r="AQ1" s="59" t="s">
        <v>132</v>
      </c>
      <c r="AR1" s="59" t="s">
        <v>134</v>
      </c>
      <c r="AS1" s="59" t="s">
        <v>136</v>
      </c>
      <c r="AT1" s="59" t="s">
        <v>138</v>
      </c>
      <c r="AU1" s="59" t="s">
        <v>140</v>
      </c>
      <c r="AV1" s="59" t="s">
        <v>142</v>
      </c>
      <c r="AW1" s="59" t="s">
        <v>144</v>
      </c>
      <c r="AX1" s="59" t="s">
        <v>146</v>
      </c>
      <c r="AY1" s="59" t="s">
        <v>148</v>
      </c>
      <c r="AZ1" s="59" t="s">
        <v>150</v>
      </c>
      <c r="BA1" s="59" t="s">
        <v>152</v>
      </c>
      <c r="BB1" s="59" t="s">
        <v>154</v>
      </c>
      <c r="BC1" s="59" t="s">
        <v>156</v>
      </c>
      <c r="BD1" s="59" t="s">
        <v>158</v>
      </c>
      <c r="BE1" s="59" t="s">
        <v>160</v>
      </c>
      <c r="BF1" s="59" t="s">
        <v>162</v>
      </c>
      <c r="BG1" s="59" t="s">
        <v>164</v>
      </c>
      <c r="BH1" s="59" t="s">
        <v>166</v>
      </c>
      <c r="BI1" s="59" t="s">
        <v>168</v>
      </c>
      <c r="BJ1" s="59" t="s">
        <v>170</v>
      </c>
      <c r="BK1" s="59" t="s">
        <v>172</v>
      </c>
      <c r="BL1" s="59" t="s">
        <v>174</v>
      </c>
      <c r="BM1" s="59" t="s">
        <v>176</v>
      </c>
      <c r="BN1" s="59" t="s">
        <v>178</v>
      </c>
      <c r="BO1" s="59" t="s">
        <v>180</v>
      </c>
      <c r="BP1" s="59" t="s">
        <v>182</v>
      </c>
      <c r="BQ1" s="59" t="s">
        <v>184</v>
      </c>
      <c r="BR1" s="59" t="s">
        <v>186</v>
      </c>
      <c r="BS1" s="59" t="s">
        <v>188</v>
      </c>
      <c r="BT1" s="59" t="s">
        <v>189</v>
      </c>
      <c r="BU1" s="59" t="s">
        <v>190</v>
      </c>
      <c r="BV1" s="59" t="s">
        <v>194</v>
      </c>
      <c r="BW1" s="59" t="s">
        <v>195</v>
      </c>
      <c r="BX1" s="59" t="s">
        <v>196</v>
      </c>
      <c r="BY1" s="59" t="s">
        <v>200</v>
      </c>
      <c r="BZ1" s="59" t="s">
        <v>201</v>
      </c>
      <c r="CA1" s="59" t="s">
        <v>202</v>
      </c>
      <c r="CB1" s="59" t="s">
        <v>203</v>
      </c>
      <c r="CC1" s="59" t="s">
        <v>204</v>
      </c>
      <c r="CD1" s="59" t="s">
        <v>209</v>
      </c>
      <c r="CE1" s="59" t="s">
        <v>210</v>
      </c>
      <c r="CF1" s="59" t="s">
        <v>211</v>
      </c>
      <c r="CG1" s="59" t="s">
        <v>212</v>
      </c>
      <c r="CH1" s="59" t="s">
        <v>213</v>
      </c>
      <c r="CI1" s="59" t="s">
        <v>214</v>
      </c>
      <c r="CJ1" s="59" t="s">
        <v>221</v>
      </c>
      <c r="CK1" s="59" t="s">
        <v>222</v>
      </c>
      <c r="CL1" s="59" t="s">
        <v>223</v>
      </c>
      <c r="CM1" s="59" t="s">
        <v>224</v>
      </c>
      <c r="CN1" s="59" t="s">
        <v>225</v>
      </c>
      <c r="CO1" s="59" t="s">
        <v>229</v>
      </c>
      <c r="CP1" s="59" t="s">
        <v>232</v>
      </c>
    </row>
    <row r="2" spans="1:94" s="60" customFormat="1" ht="103.5" customHeight="1">
      <c r="A2" s="60" t="s">
        <v>48</v>
      </c>
      <c r="B2" s="60" t="s">
        <v>51</v>
      </c>
      <c r="C2" s="60" t="s">
        <v>53</v>
      </c>
      <c r="D2" s="60" t="s">
        <v>55</v>
      </c>
      <c r="E2" s="60" t="s">
        <v>57</v>
      </c>
      <c r="F2" s="60" t="s">
        <v>75</v>
      </c>
      <c r="G2" s="60" t="s">
        <v>60</v>
      </c>
      <c r="H2" s="60" t="s">
        <v>62</v>
      </c>
      <c r="I2" s="60" t="s">
        <v>64</v>
      </c>
      <c r="J2" s="60" t="s">
        <v>66</v>
      </c>
      <c r="K2" s="60" t="s">
        <v>68</v>
      </c>
      <c r="L2" s="60" t="s">
        <v>70</v>
      </c>
      <c r="M2" s="60" t="s">
        <v>72</v>
      </c>
      <c r="N2" s="60" t="s">
        <v>74</v>
      </c>
      <c r="O2" s="60" t="s">
        <v>77</v>
      </c>
      <c r="P2" s="60" t="s">
        <v>79</v>
      </c>
      <c r="Q2" s="60" t="s">
        <v>81</v>
      </c>
      <c r="R2" s="60" t="s">
        <v>83</v>
      </c>
      <c r="S2" s="60" t="s">
        <v>85</v>
      </c>
      <c r="T2" s="60" t="s">
        <v>87</v>
      </c>
      <c r="U2" s="60" t="s">
        <v>89</v>
      </c>
      <c r="V2" s="60" t="s">
        <v>91</v>
      </c>
      <c r="W2" s="60" t="s">
        <v>93</v>
      </c>
      <c r="X2" s="60" t="s">
        <v>95</v>
      </c>
      <c r="Y2" s="60" t="s">
        <v>97</v>
      </c>
      <c r="Z2" s="60" t="s">
        <v>99</v>
      </c>
      <c r="AA2" s="60" t="s">
        <v>101</v>
      </c>
      <c r="AB2" s="60" t="s">
        <v>103</v>
      </c>
      <c r="AC2" s="60" t="s">
        <v>105</v>
      </c>
      <c r="AD2" s="60" t="s">
        <v>107</v>
      </c>
      <c r="AE2" s="60" t="s">
        <v>109</v>
      </c>
      <c r="AF2" s="60" t="s">
        <v>111</v>
      </c>
      <c r="AG2" s="60" t="s">
        <v>113</v>
      </c>
      <c r="AH2" s="60" t="s">
        <v>115</v>
      </c>
      <c r="AI2" s="60" t="s">
        <v>117</v>
      </c>
      <c r="AJ2" s="60" t="s">
        <v>119</v>
      </c>
      <c r="AK2" s="60" t="s">
        <v>121</v>
      </c>
      <c r="AL2" s="60" t="s">
        <v>123</v>
      </c>
      <c r="AM2" s="60" t="s">
        <v>125</v>
      </c>
      <c r="AN2" s="60" t="s">
        <v>127</v>
      </c>
      <c r="AO2" s="60" t="s">
        <v>129</v>
      </c>
      <c r="AP2" s="60" t="s">
        <v>131</v>
      </c>
      <c r="AQ2" s="60" t="s">
        <v>133</v>
      </c>
      <c r="AR2" s="60" t="s">
        <v>135</v>
      </c>
      <c r="AS2" s="60" t="s">
        <v>137</v>
      </c>
      <c r="AT2" s="60" t="s">
        <v>139</v>
      </c>
      <c r="AU2" s="60" t="s">
        <v>141</v>
      </c>
      <c r="AV2" s="60" t="s">
        <v>143</v>
      </c>
      <c r="AW2" s="60" t="s">
        <v>145</v>
      </c>
      <c r="AX2" s="60" t="s">
        <v>147</v>
      </c>
      <c r="AY2" s="60" t="s">
        <v>149</v>
      </c>
      <c r="AZ2" s="60" t="s">
        <v>151</v>
      </c>
      <c r="BA2" s="60" t="s">
        <v>153</v>
      </c>
      <c r="BB2" s="60" t="s">
        <v>155</v>
      </c>
      <c r="BC2" s="60" t="s">
        <v>157</v>
      </c>
      <c r="BD2" s="60" t="s">
        <v>159</v>
      </c>
      <c r="BE2" s="60" t="s">
        <v>161</v>
      </c>
      <c r="BF2" s="60" t="s">
        <v>163</v>
      </c>
      <c r="BG2" s="60" t="s">
        <v>165</v>
      </c>
      <c r="BH2" s="60" t="s">
        <v>167</v>
      </c>
      <c r="BI2" s="60" t="s">
        <v>169</v>
      </c>
      <c r="BJ2" s="60" t="s">
        <v>171</v>
      </c>
      <c r="BK2" s="60" t="s">
        <v>173</v>
      </c>
      <c r="BL2" s="60" t="s">
        <v>175</v>
      </c>
      <c r="BM2" s="60" t="s">
        <v>177</v>
      </c>
      <c r="BN2" s="60" t="s">
        <v>179</v>
      </c>
      <c r="BO2" s="60" t="s">
        <v>181</v>
      </c>
      <c r="BP2" s="60" t="s">
        <v>183</v>
      </c>
      <c r="BQ2" s="60" t="s">
        <v>185</v>
      </c>
      <c r="BR2" s="60" t="s">
        <v>187</v>
      </c>
      <c r="BS2" s="60" t="s">
        <v>191</v>
      </c>
      <c r="BT2" s="60" t="s">
        <v>192</v>
      </c>
      <c r="BU2" s="60" t="s">
        <v>193</v>
      </c>
      <c r="BV2" s="60" t="s">
        <v>197</v>
      </c>
      <c r="BW2" s="60" t="s">
        <v>198</v>
      </c>
      <c r="BX2" s="60" t="s">
        <v>199</v>
      </c>
      <c r="BY2" s="60" t="s">
        <v>205</v>
      </c>
      <c r="BZ2" s="60" t="s">
        <v>206</v>
      </c>
      <c r="CA2" s="60" t="s">
        <v>439</v>
      </c>
      <c r="CB2" s="60" t="s">
        <v>207</v>
      </c>
      <c r="CC2" s="60" t="s">
        <v>208</v>
      </c>
      <c r="CD2" s="60" t="s">
        <v>215</v>
      </c>
      <c r="CE2" s="60" t="s">
        <v>216</v>
      </c>
      <c r="CF2" s="60" t="s">
        <v>217</v>
      </c>
      <c r="CG2" s="60" t="s">
        <v>218</v>
      </c>
      <c r="CH2" s="60" t="s">
        <v>219</v>
      </c>
      <c r="CI2" s="60" t="s">
        <v>220</v>
      </c>
      <c r="CJ2" s="60" t="s">
        <v>47</v>
      </c>
      <c r="CK2" s="60" t="s">
        <v>226</v>
      </c>
      <c r="CL2" s="60" t="s">
        <v>46</v>
      </c>
      <c r="CM2" s="60" t="s">
        <v>227</v>
      </c>
      <c r="CN2" s="60" t="s">
        <v>228</v>
      </c>
      <c r="CO2" s="60" t="s">
        <v>230</v>
      </c>
      <c r="CP2" s="62" t="s">
        <v>231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A1" sqref="A1"/>
    </sheetView>
  </sheetViews>
  <sheetFormatPr defaultColWidth="9.140625" defaultRowHeight="12.75"/>
  <cols>
    <col min="1" max="1" width="34.7109375" style="0" customWidth="1"/>
    <col min="2" max="2" width="52.57421875" style="14" customWidth="1"/>
    <col min="3" max="3" width="19.7109375" style="14" customWidth="1"/>
    <col min="4" max="4" width="17.00390625" style="28" customWidth="1"/>
  </cols>
  <sheetData>
    <row r="1" spans="1:4" s="3" customFormat="1" ht="21.75" customHeight="1">
      <c r="A1" s="1" t="s">
        <v>4</v>
      </c>
      <c r="B1" s="2" t="s">
        <v>5</v>
      </c>
      <c r="C1" s="2" t="s">
        <v>6</v>
      </c>
      <c r="D1" s="24" t="s">
        <v>7</v>
      </c>
    </row>
    <row r="2" spans="1:4" s="11" customFormat="1" ht="14.25">
      <c r="A2" s="69" t="s">
        <v>417</v>
      </c>
      <c r="B2" s="57" t="s">
        <v>12</v>
      </c>
      <c r="C2" s="4">
        <f>COUNTIF(Data!BO:BO,1)</f>
        <v>0</v>
      </c>
      <c r="D2" s="5">
        <f>IF(COUNTIF(Data!BO:BO,"&gt;0")=0,"",COUNTIF(Data!BO:BO,1)/COUNTIF(Data!BO:BO,"&gt;0"))</f>
      </c>
    </row>
    <row r="3" spans="1:4" s="11" customFormat="1" ht="14.25">
      <c r="A3" s="70"/>
      <c r="B3" s="57" t="s">
        <v>11</v>
      </c>
      <c r="C3" s="4">
        <f>COUNTIF(Data!BO:BO,2)</f>
        <v>0</v>
      </c>
      <c r="D3" s="5">
        <f>IF(COUNTIF(Data!BO:BO,"&gt;0")=0,"",COUNTIF(Data!BO:BO,2)/COUNTIF(Data!BO:BO,"&gt;0"))</f>
      </c>
    </row>
    <row r="4" spans="1:4" s="11" customFormat="1" ht="14.25">
      <c r="A4" s="70"/>
      <c r="B4" s="58" t="s">
        <v>8</v>
      </c>
      <c r="C4" s="4">
        <f>COUNTIF(Data!BO:BO,"-")</f>
        <v>0</v>
      </c>
      <c r="D4" s="5"/>
    </row>
    <row r="5" spans="1:4" s="11" customFormat="1" ht="14.25">
      <c r="A5" s="70"/>
      <c r="B5" s="57"/>
      <c r="C5" s="4"/>
      <c r="D5" s="5"/>
    </row>
    <row r="6" spans="1:4" s="12" customFormat="1" ht="14.25">
      <c r="A6" s="71" t="s">
        <v>418</v>
      </c>
      <c r="B6" s="55" t="s">
        <v>12</v>
      </c>
      <c r="C6" s="7">
        <f>COUNTIF(Data!BP:BP,1)</f>
        <v>0</v>
      </c>
      <c r="D6" s="8">
        <f>IF(COUNTIF(Data!BP:BP,"&gt;0")=0,"",COUNTIF(Data!BP:BP,1)/COUNTIF(Data!BP:BP,"&gt;0"))</f>
      </c>
    </row>
    <row r="7" spans="1:4" s="12" customFormat="1" ht="14.25">
      <c r="A7" s="72"/>
      <c r="B7" s="55" t="s">
        <v>11</v>
      </c>
      <c r="C7" s="7">
        <f>COUNTIF(Data!BP:BP,2)</f>
        <v>0</v>
      </c>
      <c r="D7" s="8">
        <f>IF(COUNTIF(Data!BP:BP,"&gt;0")=0,"",COUNTIF(Data!BP:BP,2)/COUNTIF(Data!BP:BP,"&gt;0"))</f>
      </c>
    </row>
    <row r="8" spans="1:4" s="12" customFormat="1" ht="14.25">
      <c r="A8" s="72"/>
      <c r="B8" s="56" t="s">
        <v>8</v>
      </c>
      <c r="C8" s="7">
        <f>COUNTIF(Data!BP:BP,"-")</f>
        <v>0</v>
      </c>
      <c r="D8" s="8"/>
    </row>
    <row r="9" spans="1:4" s="12" customFormat="1" ht="14.25">
      <c r="A9" s="72"/>
      <c r="B9" s="55"/>
      <c r="C9" s="7"/>
      <c r="D9" s="8"/>
    </row>
    <row r="10" spans="1:4" s="11" customFormat="1" ht="14.25">
      <c r="A10" s="69" t="s">
        <v>419</v>
      </c>
      <c r="B10" s="57" t="s">
        <v>427</v>
      </c>
      <c r="C10" s="4">
        <f>COUNTIF(Data!BQ:BQ,1)</f>
        <v>0</v>
      </c>
      <c r="D10" s="5">
        <f>IF(COUNTIF(Data!BQ:BQ,"&gt;0")=0,"",COUNTIF(Data!BQ:BQ,1)/COUNTIF(Data!BQ:BQ,"&gt;0"))</f>
      </c>
    </row>
    <row r="11" spans="1:4" s="11" customFormat="1" ht="14.25">
      <c r="A11" s="70"/>
      <c r="B11" s="57" t="s">
        <v>428</v>
      </c>
      <c r="C11" s="4">
        <f>COUNTIF(Data!BQ:BQ,2)</f>
        <v>0</v>
      </c>
      <c r="D11" s="5">
        <f>IF(COUNTIF(Data!BQ:BQ,"&gt;0")=0,"",COUNTIF(Data!BQ:BQ,2)/COUNTIF(Data!BQ:BQ,"&gt;0"))</f>
      </c>
    </row>
    <row r="12" spans="1:4" s="11" customFormat="1" ht="14.25">
      <c r="A12" s="70"/>
      <c r="B12" s="57" t="s">
        <v>429</v>
      </c>
      <c r="C12" s="4">
        <f>COUNTIF(Data!BQ:BQ,3)</f>
        <v>0</v>
      </c>
      <c r="D12" s="5">
        <f>IF(COUNTIF(Data!BQ:BQ,"&gt;0")=0,"",COUNTIF(Data!BQ:BQ,3)/COUNTIF(Data!BQ:BQ,"&gt;0"))</f>
      </c>
    </row>
    <row r="13" spans="1:4" s="11" customFormat="1" ht="14.25">
      <c r="A13" s="70"/>
      <c r="B13" s="58" t="s">
        <v>8</v>
      </c>
      <c r="C13" s="4">
        <f>COUNTIF(Data!BQ:BQ,"-")</f>
        <v>0</v>
      </c>
      <c r="D13" s="5"/>
    </row>
    <row r="14" spans="1:4" s="11" customFormat="1" ht="14.25">
      <c r="A14" s="70"/>
      <c r="B14" s="57"/>
      <c r="C14" s="4"/>
      <c r="D14" s="5"/>
    </row>
    <row r="15" spans="1:4" s="54" customFormat="1" ht="14.25">
      <c r="A15" s="64" t="s">
        <v>420</v>
      </c>
      <c r="B15" s="36" t="s">
        <v>427</v>
      </c>
      <c r="C15" s="36">
        <f>COUNTIF(Data!BR:BR,1)</f>
        <v>0</v>
      </c>
      <c r="D15" s="37">
        <f>IF(COUNTIF(Data!BR:BR,"&gt;0")=0,"",COUNTIF(Data!BR:BR,1)/COUNTIF(Data!BR:BR,"&gt;0"))</f>
      </c>
    </row>
    <row r="16" spans="1:4" s="54" customFormat="1" ht="14.25">
      <c r="A16" s="78"/>
      <c r="B16" s="36" t="s">
        <v>428</v>
      </c>
      <c r="C16" s="36">
        <f>COUNTIF(Data!BR:BR,2)</f>
        <v>0</v>
      </c>
      <c r="D16" s="37">
        <f>IF(COUNTIF(Data!BR:BR,"&gt;0")=0,"",COUNTIF(Data!BR:BR,2)/COUNTIF(Data!BR:BR,"&gt;0"))</f>
      </c>
    </row>
    <row r="17" spans="1:4" s="54" customFormat="1" ht="14.25">
      <c r="A17" s="78"/>
      <c r="B17" s="36" t="s">
        <v>429</v>
      </c>
      <c r="C17" s="36">
        <f>COUNTIF(Data!BR:BR,3)</f>
        <v>0</v>
      </c>
      <c r="D17" s="37">
        <f>IF(COUNTIF(Data!BR:BR,"&gt;0")=0,"",COUNTIF(Data!BR:BR,3)/COUNTIF(Data!BR:BR,"&gt;0"))</f>
      </c>
    </row>
    <row r="18" spans="1:4" s="54" customFormat="1" ht="14.25">
      <c r="A18" s="78"/>
      <c r="B18" s="10" t="s">
        <v>8</v>
      </c>
      <c r="C18" s="36">
        <f>COUNTIF(Data!BR:BR,"-")</f>
        <v>0</v>
      </c>
      <c r="D18" s="37"/>
    </row>
    <row r="19" spans="1:4" s="54" customFormat="1" ht="14.25">
      <c r="A19" s="78"/>
      <c r="B19" s="10"/>
      <c r="C19" s="36"/>
      <c r="D19" s="37"/>
    </row>
    <row r="20" spans="1:4" s="53" customFormat="1" ht="14.25">
      <c r="A20" s="67" t="s">
        <v>421</v>
      </c>
      <c r="B20" s="38" t="s">
        <v>427</v>
      </c>
      <c r="C20" s="38">
        <f>COUNTIF(Data!BS:BS,1)</f>
        <v>0</v>
      </c>
      <c r="D20" s="39">
        <f>IF(COUNTIF(Data!BS:BS,"&gt;0")=0,"",COUNTIF(Data!BS:BS,1)/COUNTIF(Data!BS:BS,"&gt;0"))</f>
      </c>
    </row>
    <row r="21" spans="1:4" s="53" customFormat="1" ht="14.25">
      <c r="A21" s="78"/>
      <c r="B21" s="38" t="s">
        <v>428</v>
      </c>
      <c r="C21" s="38">
        <f>COUNTIF(Data!BS:BS,2)</f>
        <v>0</v>
      </c>
      <c r="D21" s="39">
        <f>IF(COUNTIF(Data!BS:BS,"&gt;0")=0,"",COUNTIF(Data!BS:BS,2)/COUNTIF(Data!BS:BS,"&gt;0"))</f>
      </c>
    </row>
    <row r="22" spans="1:4" s="53" customFormat="1" ht="14.25">
      <c r="A22" s="78"/>
      <c r="B22" s="38" t="s">
        <v>429</v>
      </c>
      <c r="C22" s="38">
        <f>COUNTIF(Data!BS:BS,3)</f>
        <v>0</v>
      </c>
      <c r="D22" s="39">
        <f>IF(COUNTIF(Data!BS:BS,"&gt;0")=0,"",COUNTIF(Data!BS:BS,3)/COUNTIF(Data!BS:BS,"&gt;0"))</f>
      </c>
    </row>
    <row r="23" spans="1:4" s="53" customFormat="1" ht="14.25">
      <c r="A23" s="78"/>
      <c r="B23" s="6" t="s">
        <v>8</v>
      </c>
      <c r="C23" s="38">
        <f>COUNTIF(Data!BS:BS,"-")</f>
        <v>0</v>
      </c>
      <c r="D23" s="39"/>
    </row>
    <row r="24" spans="1:4" s="53" customFormat="1" ht="14.25">
      <c r="A24" s="78"/>
      <c r="B24" s="38"/>
      <c r="C24" s="38"/>
      <c r="D24" s="39"/>
    </row>
    <row r="25" spans="1:4" s="54" customFormat="1" ht="14.25">
      <c r="A25" s="64" t="s">
        <v>422</v>
      </c>
      <c r="B25" s="36" t="s">
        <v>427</v>
      </c>
      <c r="C25" s="36">
        <f>COUNTIF(Data!BT:BT,1)</f>
        <v>0</v>
      </c>
      <c r="D25" s="37">
        <f>IF(COUNTIF(Data!BT:BT,"&gt;0")=0,"",COUNTIF(Data!BT:BT,1)/COUNTIF(Data!BT:BT,"&gt;0"))</f>
      </c>
    </row>
    <row r="26" spans="1:4" s="54" customFormat="1" ht="14.25">
      <c r="A26" s="78"/>
      <c r="B26" s="36" t="s">
        <v>428</v>
      </c>
      <c r="C26" s="36">
        <f>COUNTIF(Data!BT:BT,2)</f>
        <v>0</v>
      </c>
      <c r="D26" s="37">
        <f>IF(COUNTIF(Data!BT:BT,"&gt;0")=0,"",COUNTIF(Data!BT:BT,2)/COUNTIF(Data!BT:BT,"&gt;0"))</f>
      </c>
    </row>
    <row r="27" spans="1:4" s="54" customFormat="1" ht="14.25">
      <c r="A27" s="78"/>
      <c r="B27" s="36" t="s">
        <v>429</v>
      </c>
      <c r="C27" s="36">
        <f>COUNTIF(Data!BT:BT,3)</f>
        <v>0</v>
      </c>
      <c r="D27" s="37">
        <f>IF(COUNTIF(Data!BT:BT,"&gt;0")=0,"",COUNTIF(Data!BT:BT,3)/COUNTIF(Data!BT:BT,"&gt;0"))</f>
      </c>
    </row>
    <row r="28" spans="1:4" s="54" customFormat="1" ht="14.25">
      <c r="A28" s="78"/>
      <c r="B28" s="36" t="s">
        <v>430</v>
      </c>
      <c r="C28" s="36">
        <f>COUNTIF(Data!BT:BT,4)</f>
        <v>0</v>
      </c>
      <c r="D28" s="37">
        <f>IF(COUNTIF(Data!BT:BT,"&gt;0")=0,"",COUNTIF(Data!BT:BT,4)/COUNTIF(Data!BT:BT,"&gt;0"))</f>
      </c>
    </row>
    <row r="29" spans="1:4" s="54" customFormat="1" ht="14.25">
      <c r="A29" s="78"/>
      <c r="B29" s="10" t="s">
        <v>8</v>
      </c>
      <c r="C29" s="36">
        <f>COUNTIF(Data!BT:BT,"-")</f>
        <v>0</v>
      </c>
      <c r="D29" s="37"/>
    </row>
    <row r="30" spans="1:4" s="54" customFormat="1" ht="14.25">
      <c r="A30" s="78"/>
      <c r="B30" s="36"/>
      <c r="C30" s="36"/>
      <c r="D30" s="37"/>
    </row>
    <row r="31" spans="1:4" s="53" customFormat="1" ht="14.25">
      <c r="A31" s="67" t="s">
        <v>423</v>
      </c>
      <c r="B31" s="38" t="s">
        <v>12</v>
      </c>
      <c r="C31" s="38">
        <f>COUNTIF(Data!BU:BU,1)</f>
        <v>0</v>
      </c>
      <c r="D31" s="39">
        <f>IF(COUNTIF(Data!BU:BU,"&gt;0")=0,"",COUNTIF(Data!BU:BU,1)/COUNTIF(Data!BU:BU,"&gt;0"))</f>
      </c>
    </row>
    <row r="32" spans="1:4" s="53" customFormat="1" ht="14.25">
      <c r="A32" s="78"/>
      <c r="B32" s="38" t="s">
        <v>11</v>
      </c>
      <c r="C32" s="38">
        <f>COUNTIF(Data!BU:BU,2)</f>
        <v>0</v>
      </c>
      <c r="D32" s="39">
        <f>IF(COUNTIF(Data!BU:BU,"&gt;0")=0,"",COUNTIF(Data!BU:BU,2)/COUNTIF(Data!BU:BU,"&gt;0"))</f>
      </c>
    </row>
    <row r="33" spans="1:4" s="53" customFormat="1" ht="14.25">
      <c r="A33" s="78"/>
      <c r="B33" s="38" t="s">
        <v>302</v>
      </c>
      <c r="C33" s="38">
        <f>COUNTIF(Data!BU:BU,3)</f>
        <v>0</v>
      </c>
      <c r="D33" s="39">
        <f>IF(COUNTIF(Data!BU:BU,"&gt;0")=0,"",COUNTIF(Data!BU:BU,3)/COUNTIF(Data!BU:BU,"&gt;0"))</f>
      </c>
    </row>
    <row r="34" spans="1:4" s="53" customFormat="1" ht="14.25">
      <c r="A34" s="78"/>
      <c r="B34" s="6" t="s">
        <v>8</v>
      </c>
      <c r="C34" s="38">
        <f>COUNTIF(Data!BU:BU,"-")</f>
        <v>0</v>
      </c>
      <c r="D34" s="39"/>
    </row>
    <row r="35" spans="1:4" s="53" customFormat="1" ht="14.25">
      <c r="A35" s="78"/>
      <c r="B35" s="38"/>
      <c r="C35" s="38"/>
      <c r="D35" s="39"/>
    </row>
    <row r="36" spans="1:4" s="54" customFormat="1" ht="14.25">
      <c r="A36" s="64" t="s">
        <v>424</v>
      </c>
      <c r="B36" s="63" t="s">
        <v>431</v>
      </c>
      <c r="C36" s="36">
        <f>COUNTIF(Data!BV:BV,1)</f>
        <v>0</v>
      </c>
      <c r="D36" s="37">
        <f>IF(COUNTIF(Data!BV:BV,"&gt;0")=0,"",COUNTIF(Data!BV:BV,1)/COUNTIF(Data!BV:BV,"&gt;0"))</f>
      </c>
    </row>
    <row r="37" spans="1:4" s="54" customFormat="1" ht="28.5">
      <c r="A37" s="78"/>
      <c r="B37" s="63" t="s">
        <v>432</v>
      </c>
      <c r="C37" s="36">
        <f>COUNTIF(Data!BV:BV,2)</f>
        <v>0</v>
      </c>
      <c r="D37" s="37">
        <f>IF(COUNTIF(Data!BV:BV,"&gt;0")=0,"",COUNTIF(Data!BV:BV,2)/COUNTIF(Data!BV:BV,"&gt;0"))</f>
      </c>
    </row>
    <row r="38" spans="1:4" s="54" customFormat="1" ht="28.5">
      <c r="A38" s="78"/>
      <c r="B38" s="63" t="s">
        <v>433</v>
      </c>
      <c r="C38" s="36">
        <f>COUNTIF(Data!BV:BV,3)</f>
        <v>0</v>
      </c>
      <c r="D38" s="37">
        <f>IF(COUNTIF(Data!BV:BV,"&gt;0")=0,"",COUNTIF(Data!BV:BV,3)/COUNTIF(Data!BV:BV,"&gt;0"))</f>
      </c>
    </row>
    <row r="39" spans="1:4" s="54" customFormat="1" ht="14.25">
      <c r="A39" s="78"/>
      <c r="B39" s="63" t="s">
        <v>302</v>
      </c>
      <c r="C39" s="36">
        <f>COUNTIF(Data!BV:BV,4)</f>
        <v>0</v>
      </c>
      <c r="D39" s="37">
        <f>IF(COUNTIF(Data!BV:BV,"&gt;0")=0,"",COUNTIF(Data!BV:BV,4)/COUNTIF(Data!BV:BV,"&gt;0"))</f>
      </c>
    </row>
    <row r="40" spans="1:4" s="54" customFormat="1" ht="14.25">
      <c r="A40" s="78"/>
      <c r="B40" s="56" t="s">
        <v>8</v>
      </c>
      <c r="C40" s="36">
        <f>COUNTIF(Data!BV:BV,"-")</f>
        <v>0</v>
      </c>
      <c r="D40" s="37"/>
    </row>
    <row r="41" spans="1:4" s="54" customFormat="1" ht="14.25">
      <c r="A41" s="78"/>
      <c r="B41" s="36"/>
      <c r="C41" s="36"/>
      <c r="D41" s="37"/>
    </row>
    <row r="42" spans="1:4" s="53" customFormat="1" ht="14.25">
      <c r="A42" s="67" t="s">
        <v>425</v>
      </c>
      <c r="B42" s="38" t="s">
        <v>427</v>
      </c>
      <c r="C42" s="38">
        <f>COUNTIF(Data!BW:BW,1)</f>
        <v>0</v>
      </c>
      <c r="D42" s="39">
        <f>IF(COUNTIF(Data!BW:BW,"&gt;0")=0,"",COUNTIF(Data!BW:BW,1)/COUNTIF(Data!BW:BW,"&gt;0"))</f>
      </c>
    </row>
    <row r="43" spans="1:4" s="53" customFormat="1" ht="14.25">
      <c r="A43" s="78"/>
      <c r="B43" s="38" t="s">
        <v>428</v>
      </c>
      <c r="C43" s="38">
        <f>COUNTIF(Data!BW:BW,2)</f>
        <v>0</v>
      </c>
      <c r="D43" s="39">
        <f>IF(COUNTIF(Data!BW:BW,"&gt;0")=0,"",COUNTIF(Data!BW:BW,2)/COUNTIF(Data!BW:BW,"&gt;0"))</f>
      </c>
    </row>
    <row r="44" spans="1:4" s="53" customFormat="1" ht="14.25">
      <c r="A44" s="78"/>
      <c r="B44" s="38" t="s">
        <v>429</v>
      </c>
      <c r="C44" s="38">
        <f>COUNTIF(Data!BW:BW,3)</f>
        <v>0</v>
      </c>
      <c r="D44" s="39">
        <f>IF(COUNTIF(Data!BW:BW,"&gt;0")=0,"",COUNTIF(Data!BW:BW,3)/COUNTIF(Data!BW:BW,"&gt;0"))</f>
      </c>
    </row>
    <row r="45" spans="1:4" s="53" customFormat="1" ht="14.25">
      <c r="A45" s="78"/>
      <c r="B45" s="38" t="s">
        <v>434</v>
      </c>
      <c r="C45" s="38">
        <f>COUNTIF(Data!BW:BW,4)</f>
        <v>0</v>
      </c>
      <c r="D45" s="39">
        <f>IF(COUNTIF(Data!BW:BW,"&gt;0")=0,"",COUNTIF(Data!BW:BW,4)/COUNTIF(Data!BW:BW,"&gt;0"))</f>
      </c>
    </row>
    <row r="46" spans="1:4" s="53" customFormat="1" ht="14.25">
      <c r="A46" s="78"/>
      <c r="B46" s="6" t="s">
        <v>8</v>
      </c>
      <c r="C46" s="38">
        <f>COUNTIF(Data!BW:BW,"-")</f>
        <v>0</v>
      </c>
      <c r="D46" s="39"/>
    </row>
    <row r="47" spans="1:4" s="53" customFormat="1" ht="14.25">
      <c r="A47" s="78"/>
      <c r="B47" s="38"/>
      <c r="C47" s="38"/>
      <c r="D47" s="39"/>
    </row>
    <row r="48" spans="1:4" s="54" customFormat="1" ht="14.25">
      <c r="A48" s="64" t="s">
        <v>426</v>
      </c>
      <c r="B48" s="36" t="s">
        <v>427</v>
      </c>
      <c r="C48" s="36">
        <f>COUNTIF(Data!BX:BX,1)</f>
        <v>0</v>
      </c>
      <c r="D48" s="37">
        <f>IF(COUNTIF(Data!BX:BX,"&gt;0")=0,"",COUNTIF(Data!BX:BX,1)/COUNTIF(Data!BX:BX,"&gt;0"))</f>
      </c>
    </row>
    <row r="49" spans="1:4" s="54" customFormat="1" ht="14.25">
      <c r="A49" s="78"/>
      <c r="B49" s="36" t="s">
        <v>428</v>
      </c>
      <c r="C49" s="36">
        <f>COUNTIF(Data!BX:BX,2)</f>
        <v>0</v>
      </c>
      <c r="D49" s="37">
        <f>IF(COUNTIF(Data!BX:BX,"&gt;0")=0,"",COUNTIF(Data!BX:BX,2)/COUNTIF(Data!BX:BX,"&gt;0"))</f>
      </c>
    </row>
    <row r="50" spans="1:4" s="54" customFormat="1" ht="14.25">
      <c r="A50" s="78"/>
      <c r="B50" s="36" t="s">
        <v>429</v>
      </c>
      <c r="C50" s="36">
        <f>COUNTIF(Data!BX:BX,3)</f>
        <v>0</v>
      </c>
      <c r="D50" s="37">
        <f>IF(COUNTIF(Data!BX:BX,"&gt;0")=0,"",COUNTIF(Data!BX:BX,3)/COUNTIF(Data!BX:BX,"&gt;0"))</f>
      </c>
    </row>
    <row r="51" spans="1:4" s="54" customFormat="1" ht="14.25">
      <c r="A51" s="78"/>
      <c r="B51" s="36" t="s">
        <v>434</v>
      </c>
      <c r="C51" s="36">
        <f>COUNTIF(Data!BX:BX,4)</f>
        <v>0</v>
      </c>
      <c r="D51" s="37">
        <f>IF(COUNTIF(Data!BX:BX,"&gt;0")=0,"",COUNTIF(Data!BX:BX,4)/COUNTIF(Data!BX:BX,"&gt;0"))</f>
      </c>
    </row>
    <row r="52" spans="1:4" s="54" customFormat="1" ht="14.25">
      <c r="A52" s="78"/>
      <c r="B52" s="10" t="s">
        <v>8</v>
      </c>
      <c r="C52" s="36">
        <f>COUNTIF(Data!BX:BX,"-")</f>
        <v>0</v>
      </c>
      <c r="D52" s="37"/>
    </row>
    <row r="53" spans="1:4" s="54" customFormat="1" ht="14.25">
      <c r="A53" s="78"/>
      <c r="B53" s="36"/>
      <c r="C53" s="36"/>
      <c r="D53" s="37"/>
    </row>
    <row r="54" spans="2:4" s="52" customFormat="1" ht="14.25">
      <c r="B54" s="45"/>
      <c r="C54" s="45"/>
      <c r="D54" s="47"/>
    </row>
  </sheetData>
  <mergeCells count="10">
    <mergeCell ref="A42:A47"/>
    <mergeCell ref="A48:A53"/>
    <mergeCell ref="A20:A24"/>
    <mergeCell ref="A25:A30"/>
    <mergeCell ref="A31:A35"/>
    <mergeCell ref="A36:A41"/>
    <mergeCell ref="A2:A5"/>
    <mergeCell ref="A6:A9"/>
    <mergeCell ref="A10:A14"/>
    <mergeCell ref="A15:A1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1" sqref="A1"/>
    </sheetView>
  </sheetViews>
  <sheetFormatPr defaultColWidth="9.140625" defaultRowHeight="12.75"/>
  <cols>
    <col min="1" max="1" width="40.8515625" style="0" customWidth="1"/>
    <col min="2" max="2" width="38.140625" style="14" customWidth="1"/>
    <col min="3" max="3" width="16.57421875" style="14" customWidth="1"/>
    <col min="4" max="4" width="16.7109375" style="28" customWidth="1"/>
  </cols>
  <sheetData>
    <row r="1" spans="1:4" s="3" customFormat="1" ht="21.75" customHeight="1">
      <c r="A1" s="1" t="s">
        <v>4</v>
      </c>
      <c r="B1" s="2" t="s">
        <v>5</v>
      </c>
      <c r="C1" s="2" t="s">
        <v>6</v>
      </c>
      <c r="D1" s="24" t="s">
        <v>7</v>
      </c>
    </row>
    <row r="2" spans="1:4" s="11" customFormat="1" ht="14.25">
      <c r="A2" s="67" t="s">
        <v>435</v>
      </c>
      <c r="B2" s="4" t="s">
        <v>436</v>
      </c>
      <c r="C2" s="4">
        <f>COUNTIF(Data!BY:BY,1)</f>
        <v>0</v>
      </c>
      <c r="D2" s="5">
        <f>IF(COUNTIF(Data!BY:BY,"&gt;0")=0,"",COUNTIF(Data!BY:BY,1)/COUNTIF(Data!BY:BY,"&gt;0"))</f>
      </c>
    </row>
    <row r="3" spans="1:4" s="11" customFormat="1" ht="14.25">
      <c r="A3" s="78"/>
      <c r="B3" s="4" t="s">
        <v>437</v>
      </c>
      <c r="C3" s="4">
        <f>COUNTIF(Data!BY:BY,2)</f>
        <v>0</v>
      </c>
      <c r="D3" s="5">
        <f>IF(COUNTIF(Data!BY:BY,"&gt;0")=0,"",COUNTIF(Data!BY:BY,2)/COUNTIF(Data!BY:BY,"&gt;0"))</f>
      </c>
    </row>
    <row r="4" spans="1:4" s="11" customFormat="1" ht="14.25">
      <c r="A4" s="78"/>
      <c r="B4" s="4" t="s">
        <v>2</v>
      </c>
      <c r="C4" s="4">
        <f>COUNTIF(Data!BY:BY,3)</f>
        <v>0</v>
      </c>
      <c r="D4" s="5">
        <f>IF(COUNTIF(Data!BY:BY,"&gt;0")=0,"",COUNTIF(Data!BY:BY,3)/COUNTIF(Data!BY:BY,"&gt;0"))</f>
      </c>
    </row>
    <row r="5" spans="1:4" s="11" customFormat="1" ht="14.25">
      <c r="A5" s="78"/>
      <c r="B5" s="6" t="s">
        <v>8</v>
      </c>
      <c r="C5" s="4">
        <f>COUNTIF(Data!BY:BY,"-")</f>
        <v>0</v>
      </c>
      <c r="D5" s="5"/>
    </row>
    <row r="6" spans="1:4" s="11" customFormat="1" ht="14.25" customHeight="1">
      <c r="A6" s="78"/>
      <c r="B6" s="4"/>
      <c r="C6" s="4"/>
      <c r="D6" s="5"/>
    </row>
    <row r="7" spans="1:4" s="12" customFormat="1" ht="14.25">
      <c r="A7" s="71" t="s">
        <v>438</v>
      </c>
      <c r="B7" s="7" t="s">
        <v>12</v>
      </c>
      <c r="C7" s="7">
        <f>COUNTIF(Data!BZ:BZ,1)</f>
        <v>0</v>
      </c>
      <c r="D7" s="8">
        <f>IF(COUNTIF(Data!BZ:BZ,"&gt;0")=0,"",COUNTIF(Data!BZ:BZ,1)/COUNTIF(Data!BZ:BZ,"&gt;0"))</f>
      </c>
    </row>
    <row r="8" spans="1:4" s="12" customFormat="1" ht="14.25">
      <c r="A8" s="72"/>
      <c r="B8" s="7" t="s">
        <v>11</v>
      </c>
      <c r="C8" s="7">
        <f>COUNTIF(Data!BZ:BZ,2)</f>
        <v>0</v>
      </c>
      <c r="D8" s="8">
        <f>IF(COUNTIF(Data!BZ:BZ,"&gt;0")=0,"",COUNTIF(Data!BZ:BZ,2)/COUNTIF(Data!BZ:BZ,"&gt;0"))</f>
      </c>
    </row>
    <row r="9" spans="1:4" s="12" customFormat="1" ht="14.25">
      <c r="A9" s="72"/>
      <c r="B9" s="10" t="s">
        <v>8</v>
      </c>
      <c r="C9" s="7">
        <f>COUNTIF(Data!BZ:BZ,"-")</f>
        <v>0</v>
      </c>
      <c r="D9" s="8"/>
    </row>
    <row r="10" spans="1:4" s="12" customFormat="1" ht="14.25">
      <c r="A10" s="72"/>
      <c r="B10" s="7"/>
      <c r="C10" s="7"/>
      <c r="D10" s="8"/>
    </row>
    <row r="11" spans="1:4" s="11" customFormat="1" ht="14.25">
      <c r="A11" s="69" t="s">
        <v>440</v>
      </c>
      <c r="B11" s="4" t="s">
        <v>9</v>
      </c>
      <c r="C11" s="4">
        <f>COUNTIF(Data!CA:CA,1)</f>
        <v>0</v>
      </c>
      <c r="D11" s="5">
        <f>IF(COUNTIF(Data!CA:CA,"&gt;0")=0,"",COUNTIF(Data!CA:CA,1)/COUNTIF(Data!CA:CA,"&gt;0"))</f>
      </c>
    </row>
    <row r="12" spans="1:4" s="11" customFormat="1" ht="14.25">
      <c r="A12" s="70"/>
      <c r="B12" s="4" t="s">
        <v>10</v>
      </c>
      <c r="C12" s="4">
        <f>COUNTIF(Data!CA:CA,2)</f>
        <v>0</v>
      </c>
      <c r="D12" s="5">
        <f>IF(COUNTIF(Data!CA:CA,"&gt;0")=0,"",COUNTIF(Data!CA:CA,2)/COUNTIF(Data!CA:CA,"&gt;0"))</f>
      </c>
    </row>
    <row r="13" spans="1:4" s="11" customFormat="1" ht="14.25">
      <c r="A13" s="70"/>
      <c r="B13" s="4" t="s">
        <v>11</v>
      </c>
      <c r="C13" s="4">
        <f>COUNTIF(Data!CA:CA,3)</f>
        <v>0</v>
      </c>
      <c r="D13" s="5">
        <f>IF(COUNTIF(Data!CA:CA,"&gt;0")=0,"",COUNTIF(Data!CA:CA,3)/COUNTIF(Data!CA:CA,"&gt;0"))</f>
      </c>
    </row>
    <row r="14" spans="1:4" s="11" customFormat="1" ht="14.25">
      <c r="A14" s="70"/>
      <c r="B14" s="6" t="s">
        <v>8</v>
      </c>
      <c r="C14" s="4">
        <f>COUNTIF(Data!CA:CA,"-")</f>
        <v>0</v>
      </c>
      <c r="D14" s="5"/>
    </row>
    <row r="15" spans="1:4" s="11" customFormat="1" ht="14.25">
      <c r="A15" s="70"/>
      <c r="B15" s="4"/>
      <c r="C15" s="4"/>
      <c r="D15" s="5"/>
    </row>
    <row r="16" spans="1:4" s="12" customFormat="1" ht="14.25">
      <c r="A16" s="71" t="s">
        <v>441</v>
      </c>
      <c r="B16" s="7" t="s">
        <v>12</v>
      </c>
      <c r="C16" s="7">
        <f>COUNTIF(Data!CB:CB,1)</f>
        <v>0</v>
      </c>
      <c r="D16" s="8">
        <f>IF(COUNTIF(Data!CB:CB,"&gt;0")=0,"",COUNTIF(Data!CB:CB,1)/COUNTIF(Data!CB:CB,"&gt;0"))</f>
      </c>
    </row>
    <row r="17" spans="1:4" s="12" customFormat="1" ht="14.25">
      <c r="A17" s="72"/>
      <c r="B17" s="7" t="s">
        <v>11</v>
      </c>
      <c r="C17" s="7">
        <f>COUNTIF(Data!CB:CB,2)</f>
        <v>0</v>
      </c>
      <c r="D17" s="8">
        <f>IF(COUNTIF(Data!CB:CB,"&gt;0")=0,"",COUNTIF(Data!CB:CB,2)/COUNTIF(Data!CB:CB,"&gt;0"))</f>
      </c>
    </row>
    <row r="18" spans="1:4" s="12" customFormat="1" ht="14.25">
      <c r="A18" s="72"/>
      <c r="B18" s="10" t="s">
        <v>8</v>
      </c>
      <c r="C18" s="7">
        <f>COUNTIF(Data!CB:CB,"-")</f>
        <v>0</v>
      </c>
      <c r="D18" s="8"/>
    </row>
    <row r="19" spans="1:4" s="12" customFormat="1" ht="14.25">
      <c r="A19" s="72"/>
      <c r="B19" s="10"/>
      <c r="C19" s="7"/>
      <c r="D19" s="8"/>
    </row>
    <row r="20" spans="1:4" s="12" customFormat="1" ht="14.25">
      <c r="A20" s="72"/>
      <c r="B20" s="7"/>
      <c r="C20" s="7"/>
      <c r="D20" s="8"/>
    </row>
    <row r="21" spans="1:4" s="11" customFormat="1" ht="14.25">
      <c r="A21" s="69" t="s">
        <v>442</v>
      </c>
      <c r="B21" s="4" t="s">
        <v>9</v>
      </c>
      <c r="C21" s="4">
        <f>COUNTIF(Data!CC:CC,1)</f>
        <v>0</v>
      </c>
      <c r="D21" s="5">
        <f>IF(COUNTIF(Data!CC:CC,"&gt;0")=0,"",COUNTIF(Data!CC:CC,1)/COUNTIF(Data!CC:CC,"&gt;0"))</f>
      </c>
    </row>
    <row r="22" spans="1:4" s="11" customFormat="1" ht="14.25">
      <c r="A22" s="70"/>
      <c r="B22" s="4" t="s">
        <v>10</v>
      </c>
      <c r="C22" s="4">
        <f>COUNTIF(Data!CC:CC,2)</f>
        <v>0</v>
      </c>
      <c r="D22" s="5">
        <f>IF(COUNTIF(Data!CC:CC,"&gt;0")=0,"",COUNTIF(Data!CC:CC,2)/COUNTIF(Data!CC:CC,"&gt;0"))</f>
      </c>
    </row>
    <row r="23" spans="1:4" s="11" customFormat="1" ht="14.25">
      <c r="A23" s="70"/>
      <c r="B23" s="4" t="s">
        <v>11</v>
      </c>
      <c r="C23" s="4">
        <f>COUNTIF(Data!CC:CC,3)</f>
        <v>0</v>
      </c>
      <c r="D23" s="5">
        <f>IF(COUNTIF(Data!CC:CC,"&gt;0")=0,"",COUNTIF(Data!CC:CC,3)/COUNTIF(Data!CC:CC,"&gt;0"))</f>
      </c>
    </row>
    <row r="24" spans="1:4" s="11" customFormat="1" ht="14.25">
      <c r="A24" s="70"/>
      <c r="B24" s="6" t="s">
        <v>8</v>
      </c>
      <c r="C24" s="4">
        <f>COUNTIF(Data!CC:CC,"-")</f>
        <v>0</v>
      </c>
      <c r="D24" s="5"/>
    </row>
    <row r="25" spans="1:4" s="11" customFormat="1" ht="14.25">
      <c r="A25" s="70"/>
      <c r="B25" s="4"/>
      <c r="C25" s="4"/>
      <c r="D25" s="5"/>
    </row>
  </sheetData>
  <mergeCells count="5">
    <mergeCell ref="A21:A25"/>
    <mergeCell ref="A2:A6"/>
    <mergeCell ref="A7:A10"/>
    <mergeCell ref="A11:A15"/>
    <mergeCell ref="A16:A2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A1" sqref="A1"/>
    </sheetView>
  </sheetViews>
  <sheetFormatPr defaultColWidth="9.140625" defaultRowHeight="12.75"/>
  <cols>
    <col min="1" max="1" width="34.7109375" style="0" customWidth="1"/>
    <col min="2" max="2" width="52.57421875" style="14" customWidth="1"/>
    <col min="3" max="3" width="19.7109375" style="14" customWidth="1"/>
    <col min="4" max="4" width="17.00390625" style="28" customWidth="1"/>
  </cols>
  <sheetData>
    <row r="1" spans="1:4" s="3" customFormat="1" ht="21.75" customHeight="1">
      <c r="A1" s="1" t="s">
        <v>4</v>
      </c>
      <c r="B1" s="2" t="s">
        <v>5</v>
      </c>
      <c r="C1" s="2" t="s">
        <v>6</v>
      </c>
      <c r="D1" s="24" t="s">
        <v>7</v>
      </c>
    </row>
    <row r="2" spans="1:4" s="11" customFormat="1" ht="14.25">
      <c r="A2" s="69" t="s">
        <v>443</v>
      </c>
      <c r="B2" s="57" t="s">
        <v>12</v>
      </c>
      <c r="C2" s="4">
        <f>COUNTIF(Data!CD:CD,1)</f>
        <v>0</v>
      </c>
      <c r="D2" s="5">
        <f>IF(COUNTIF(Data!CD:CD,"&gt;0")=0,"",COUNTIF(Data!CD:CD,1)/COUNTIF(Data!CD:CD,"&gt;0"))</f>
      </c>
    </row>
    <row r="3" spans="1:4" s="11" customFormat="1" ht="14.25">
      <c r="A3" s="69"/>
      <c r="B3" s="57" t="s">
        <v>329</v>
      </c>
      <c r="C3" s="4">
        <f>COUNTIF(Data!CD:CD,2)</f>
        <v>0</v>
      </c>
      <c r="D3" s="5">
        <f>IF(COUNTIF(Data!CD:CD,"&gt;0")=0,"",COUNTIF(Data!CD:CD,2)/COUNTIF(Data!CD:CD,"&gt;0"))</f>
      </c>
    </row>
    <row r="4" spans="1:4" s="11" customFormat="1" ht="14.25">
      <c r="A4" s="70"/>
      <c r="B4" s="57" t="s">
        <v>11</v>
      </c>
      <c r="C4" s="4">
        <f>COUNTIF(Data!CD:CD,3)</f>
        <v>0</v>
      </c>
      <c r="D4" s="5">
        <f>IF(COUNTIF(Data!CD:CD,"&gt;0")=0,"",COUNTIF(Data!CD:CD,3)/COUNTIF(Data!CD:CD,"&gt;0"))</f>
      </c>
    </row>
    <row r="5" spans="1:4" s="11" customFormat="1" ht="14.25">
      <c r="A5" s="70"/>
      <c r="B5" s="58" t="s">
        <v>8</v>
      </c>
      <c r="C5" s="4">
        <f>COUNTIF(Data!CD:CD,"-")</f>
        <v>0</v>
      </c>
      <c r="D5" s="5"/>
    </row>
    <row r="6" spans="1:4" s="11" customFormat="1" ht="14.25">
      <c r="A6" s="70"/>
      <c r="B6" s="58"/>
      <c r="C6" s="4"/>
      <c r="D6" s="5"/>
    </row>
    <row r="7" spans="1:4" s="11" customFormat="1" ht="14.25">
      <c r="A7" s="70"/>
      <c r="B7" s="57"/>
      <c r="C7" s="4"/>
      <c r="D7" s="5"/>
    </row>
    <row r="8" spans="1:4" s="12" customFormat="1" ht="14.25">
      <c r="A8" s="71" t="s">
        <v>444</v>
      </c>
      <c r="B8" s="55" t="s">
        <v>12</v>
      </c>
      <c r="C8" s="7">
        <f>COUNTIF(Data!CE:CE,1)</f>
        <v>0</v>
      </c>
      <c r="D8" s="8">
        <f>IF(COUNTIF(Data!CE:CE,"&gt;0")=0,"",COUNTIF(Data!CE:CE,1)/COUNTIF(Data!CE:CE,"&gt;0"))</f>
      </c>
    </row>
    <row r="9" spans="1:4" s="12" customFormat="1" ht="14.25">
      <c r="A9" s="72"/>
      <c r="B9" s="55" t="s">
        <v>11</v>
      </c>
      <c r="C9" s="7">
        <f>COUNTIF(Data!CE:CE,2)</f>
        <v>0</v>
      </c>
      <c r="D9" s="8">
        <f>IF(COUNTIF(Data!CE:CE,"&gt;0")=0,"",COUNTIF(Data!CE:CE,2)/COUNTIF(Data!CE:CE,"&gt;0"))</f>
      </c>
    </row>
    <row r="10" spans="1:4" s="12" customFormat="1" ht="14.25">
      <c r="A10" s="72"/>
      <c r="B10" s="56" t="s">
        <v>8</v>
      </c>
      <c r="C10" s="7">
        <f>COUNTIF(Data!CE:CE,"-")</f>
        <v>0</v>
      </c>
      <c r="D10" s="8"/>
    </row>
    <row r="11" spans="1:4" s="12" customFormat="1" ht="14.25">
      <c r="A11" s="72"/>
      <c r="B11" s="55"/>
      <c r="C11" s="7"/>
      <c r="D11" s="8"/>
    </row>
    <row r="12" spans="1:4" s="11" customFormat="1" ht="14.25">
      <c r="A12" s="69" t="s">
        <v>445</v>
      </c>
      <c r="B12" s="57" t="s">
        <v>449</v>
      </c>
      <c r="C12" s="4">
        <f>COUNTIF(Data!CF:CF,1)</f>
        <v>0</v>
      </c>
      <c r="D12" s="5">
        <f>IF(COUNTIF(Data!CF:CF,"&gt;0")=0,"",COUNTIF(Data!CF:CF,1)/COUNTIF(Data!CF:CF,"&gt;0"))</f>
      </c>
    </row>
    <row r="13" spans="1:4" s="11" customFormat="1" ht="14.25">
      <c r="A13" s="70"/>
      <c r="B13" s="57" t="s">
        <v>450</v>
      </c>
      <c r="C13" s="4">
        <f>COUNTIF(Data!CF:CF,2)</f>
        <v>0</v>
      </c>
      <c r="D13" s="5">
        <f>IF(COUNTIF(Data!CF:CF,"&gt;0")=0,"",COUNTIF(Data!CF:CF,2)/COUNTIF(Data!CF:CF,"&gt;0"))</f>
      </c>
    </row>
    <row r="14" spans="1:4" s="11" customFormat="1" ht="14.25">
      <c r="A14" s="70"/>
      <c r="B14" s="57" t="s">
        <v>451</v>
      </c>
      <c r="C14" s="4">
        <f>COUNTIF(Data!CF:CF,3)</f>
        <v>0</v>
      </c>
      <c r="D14" s="5">
        <f>IF(COUNTIF(Data!CF:CF,"&gt;0")=0,"",COUNTIF(Data!CF:CF,3)/COUNTIF(Data!CF:CF,"&gt;0"))</f>
      </c>
    </row>
    <row r="15" spans="1:4" s="11" customFormat="1" ht="14.25">
      <c r="A15" s="70"/>
      <c r="B15" s="57" t="s">
        <v>452</v>
      </c>
      <c r="C15" s="4">
        <f>COUNTIF(Data!CF:CF,4)</f>
        <v>0</v>
      </c>
      <c r="D15" s="5">
        <f>IF(COUNTIF(Data!CF:CF,"&gt;0")=0,"",COUNTIF(Data!CF:CF,4)/COUNTIF(Data!CF:CF,"&gt;0"))</f>
      </c>
    </row>
    <row r="16" spans="1:4" s="11" customFormat="1" ht="14.25">
      <c r="A16" s="70"/>
      <c r="B16" s="57" t="s">
        <v>268</v>
      </c>
      <c r="C16" s="4">
        <f>COUNTIF(Data!CF:CF,5)</f>
        <v>0</v>
      </c>
      <c r="D16" s="5">
        <f>IF(COUNTIF(Data!CF:CF,"&gt;0")=0,"",COUNTIF(Data!CF:CF,5)/COUNTIF(Data!CF:CF,"&gt;0"))</f>
      </c>
    </row>
    <row r="17" spans="1:4" s="11" customFormat="1" ht="14.25">
      <c r="A17" s="70"/>
      <c r="B17" s="58" t="s">
        <v>8</v>
      </c>
      <c r="C17" s="4">
        <f>COUNTIF(Data!CF:CF,"-")</f>
        <v>0</v>
      </c>
      <c r="D17" s="5"/>
    </row>
    <row r="18" spans="1:4" s="11" customFormat="1" ht="14.25">
      <c r="A18" s="70"/>
      <c r="B18" s="57"/>
      <c r="C18" s="4"/>
      <c r="D18" s="5"/>
    </row>
    <row r="19" spans="1:4" s="54" customFormat="1" ht="14.25">
      <c r="A19" s="64" t="s">
        <v>446</v>
      </c>
      <c r="B19" s="36" t="s">
        <v>370</v>
      </c>
      <c r="C19" s="36">
        <f>COUNTIF(Data!CG:CG,1)</f>
        <v>0</v>
      </c>
      <c r="D19" s="37">
        <f>IF(COUNTIF(Data!CG:CG,"&gt;0")=0,"",COUNTIF(Data!CG:CG,1)/COUNTIF(Data!CG:CG,"&gt;0"))</f>
      </c>
    </row>
    <row r="20" spans="1:4" s="54" customFormat="1" ht="14.25">
      <c r="A20" s="78"/>
      <c r="B20" s="36" t="s">
        <v>371</v>
      </c>
      <c r="C20" s="36">
        <f>COUNTIF(Data!CG:CG,2)</f>
        <v>0</v>
      </c>
      <c r="D20" s="37">
        <f>IF(COUNTIF(Data!CG:CG,"&gt;0")=0,"",COUNTIF(Data!CG:CG,2)/COUNTIF(Data!CG:CG,"&gt;0"))</f>
      </c>
    </row>
    <row r="21" spans="1:4" s="54" customFormat="1" ht="14.25">
      <c r="A21" s="78"/>
      <c r="B21" s="36" t="s">
        <v>453</v>
      </c>
      <c r="C21" s="36">
        <f>COUNTIF(Data!CG:CG,3)</f>
        <v>0</v>
      </c>
      <c r="D21" s="37">
        <f>IF(COUNTIF(Data!CG:CG,"&gt;0")=0,"",COUNTIF(Data!CG:CG,3)/COUNTIF(Data!CG:CG,"&gt;0"))</f>
      </c>
    </row>
    <row r="22" spans="1:4" s="54" customFormat="1" ht="14.25">
      <c r="A22" s="78"/>
      <c r="B22" s="36" t="s">
        <v>454</v>
      </c>
      <c r="C22" s="36">
        <f>COUNTIF(Data!CG:CG,4)</f>
        <v>0</v>
      </c>
      <c r="D22" s="37">
        <f>IF(COUNTIF(Data!CG:CG,"&gt;0")=0,"",COUNTIF(Data!CG:CG,4)/COUNTIF(Data!CG:CG,"&gt;0"))</f>
      </c>
    </row>
    <row r="23" spans="1:4" s="54" customFormat="1" ht="14.25">
      <c r="A23" s="78"/>
      <c r="B23" s="10" t="s">
        <v>8</v>
      </c>
      <c r="C23" s="36">
        <f>COUNTIF(Data!CG:CG,"-")</f>
        <v>0</v>
      </c>
      <c r="D23" s="37"/>
    </row>
    <row r="24" spans="1:4" s="54" customFormat="1" ht="14.25">
      <c r="A24" s="78"/>
      <c r="B24" s="10"/>
      <c r="C24" s="36"/>
      <c r="D24" s="37"/>
    </row>
    <row r="25" spans="1:4" s="53" customFormat="1" ht="14.25">
      <c r="A25" s="67" t="s">
        <v>447</v>
      </c>
      <c r="B25" s="38" t="s">
        <v>12</v>
      </c>
      <c r="C25" s="38">
        <f>COUNTIF(Data!CH:CH,1)</f>
        <v>0</v>
      </c>
      <c r="D25" s="39">
        <f>IF(COUNTIF(Data!CH:CH,"&gt;0")=0,"",COUNTIF(Data!CH:CH,1)/COUNTIF(Data!CH:CH,"&gt;0"))</f>
      </c>
    </row>
    <row r="26" spans="1:4" s="53" customFormat="1" ht="14.25">
      <c r="A26" s="78"/>
      <c r="B26" s="38" t="s">
        <v>11</v>
      </c>
      <c r="C26" s="38">
        <f>COUNTIF(Data!CH:CH,2)</f>
        <v>0</v>
      </c>
      <c r="D26" s="39">
        <f>IF(COUNTIF(Data!CH:CH,"&gt;0")=0,"",COUNTIF(Data!CH:CH,2)/COUNTIF(Data!CH:CH,"&gt;0"))</f>
      </c>
    </row>
    <row r="27" spans="1:4" s="53" customFormat="1" ht="14.25">
      <c r="A27" s="78"/>
      <c r="B27" s="38" t="s">
        <v>2</v>
      </c>
      <c r="C27" s="38">
        <f>COUNTIF(Data!CH:CH,3)</f>
        <v>0</v>
      </c>
      <c r="D27" s="39">
        <f>IF(COUNTIF(Data!CH:CH,"&gt;0")=0,"",COUNTIF(Data!CH:CH,3)/COUNTIF(Data!CH:CH,"&gt;0"))</f>
      </c>
    </row>
    <row r="28" spans="1:4" s="53" customFormat="1" ht="14.25">
      <c r="A28" s="78"/>
      <c r="B28" s="6" t="s">
        <v>8</v>
      </c>
      <c r="C28" s="38">
        <f>COUNTIF(Data!CH:CH,"-")</f>
        <v>0</v>
      </c>
      <c r="D28" s="39"/>
    </row>
    <row r="29" spans="1:4" s="53" customFormat="1" ht="14.25">
      <c r="A29" s="78"/>
      <c r="B29" s="6"/>
      <c r="C29" s="38"/>
      <c r="D29" s="39"/>
    </row>
    <row r="30" spans="1:4" s="53" customFormat="1" ht="14.25">
      <c r="A30" s="78"/>
      <c r="B30" s="38"/>
      <c r="C30" s="38"/>
      <c r="D30" s="39"/>
    </row>
    <row r="31" spans="1:4" s="54" customFormat="1" ht="14.25">
      <c r="A31" s="64" t="s">
        <v>448</v>
      </c>
      <c r="B31" s="36" t="s">
        <v>9</v>
      </c>
      <c r="C31" s="36">
        <f>COUNTIF(Data!CI:CI,1)</f>
        <v>0</v>
      </c>
      <c r="D31" s="37">
        <f>IF(COUNTIF(Data!CI:CI,"&gt;0")=0,"",COUNTIF(Data!CI:CI,1)/COUNTIF(Data!CI:CI,"&gt;0"))</f>
      </c>
    </row>
    <row r="32" spans="1:4" s="54" customFormat="1" ht="14.25">
      <c r="A32" s="78"/>
      <c r="B32" s="36" t="s">
        <v>10</v>
      </c>
      <c r="C32" s="36">
        <f>COUNTIF(Data!CI:CI,2)</f>
        <v>0</v>
      </c>
      <c r="D32" s="37">
        <f>IF(COUNTIF(Data!CI:CI,"&gt;0")=0,"",COUNTIF(Data!CI:CI,2)/COUNTIF(Data!CI:CI,"&gt;0"))</f>
      </c>
    </row>
    <row r="33" spans="1:4" s="54" customFormat="1" ht="14.25">
      <c r="A33" s="78"/>
      <c r="B33" s="36" t="s">
        <v>11</v>
      </c>
      <c r="C33" s="36">
        <f>COUNTIF(Data!CI:CI,3)</f>
        <v>0</v>
      </c>
      <c r="D33" s="37">
        <f>IF(COUNTIF(Data!CI:CI,"&gt;0")=0,"",COUNTIF(Data!CI:CI,3)/COUNTIF(Data!CI:CI,"&gt;0"))</f>
      </c>
    </row>
    <row r="34" spans="1:4" s="54" customFormat="1" ht="14.25">
      <c r="A34" s="78"/>
      <c r="B34" s="36" t="s">
        <v>455</v>
      </c>
      <c r="C34" s="36">
        <f>COUNTIF(Data!CI:CI,4)</f>
        <v>0</v>
      </c>
      <c r="D34" s="37">
        <f>IF(COUNTIF(Data!CI:CI,"&gt;0")=0,"",COUNTIF(Data!CI:CI,4)/COUNTIF(Data!CI:CI,"&gt;0"))</f>
      </c>
    </row>
    <row r="35" spans="1:4" s="54" customFormat="1" ht="14.25">
      <c r="A35" s="78"/>
      <c r="B35" s="10" t="s">
        <v>8</v>
      </c>
      <c r="C35" s="36">
        <f>COUNTIF(Data!CI:CI,"-")</f>
        <v>0</v>
      </c>
      <c r="D35" s="37"/>
    </row>
    <row r="36" spans="1:4" s="54" customFormat="1" ht="14.25">
      <c r="A36" s="78"/>
      <c r="B36" s="36"/>
      <c r="C36" s="36"/>
      <c r="D36" s="37"/>
    </row>
  </sheetData>
  <mergeCells count="6">
    <mergeCell ref="A25:A30"/>
    <mergeCell ref="A31:A36"/>
    <mergeCell ref="A2:A7"/>
    <mergeCell ref="A8:A11"/>
    <mergeCell ref="A12:A18"/>
    <mergeCell ref="A19:A2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2.75"/>
  <cols>
    <col min="1" max="1" width="33.421875" style="0" customWidth="1"/>
    <col min="2" max="2" width="53.8515625" style="14" customWidth="1"/>
    <col min="3" max="3" width="14.28125" style="14" customWidth="1"/>
    <col min="4" max="4" width="16.28125" style="28" customWidth="1"/>
  </cols>
  <sheetData>
    <row r="1" spans="1:4" s="3" customFormat="1" ht="21.75" customHeight="1">
      <c r="A1" s="1" t="s">
        <v>4</v>
      </c>
      <c r="B1" s="2" t="s">
        <v>5</v>
      </c>
      <c r="C1" s="2" t="s">
        <v>6</v>
      </c>
      <c r="D1" s="24" t="s">
        <v>7</v>
      </c>
    </row>
    <row r="2" spans="1:4" s="11" customFormat="1" ht="14.25">
      <c r="A2" s="79" t="s">
        <v>456</v>
      </c>
      <c r="B2" s="4" t="s">
        <v>23</v>
      </c>
      <c r="C2" s="4">
        <f>COUNTIF(Data!CJ:CJ,1)</f>
        <v>0</v>
      </c>
      <c r="D2" s="5">
        <f>IF(COUNTIF(Data!CJ:CJ,"&gt;0")=0,"",COUNTIF(Data!CJ:CJ,1)/COUNTIF(Data!CJ:CJ,"&gt;0"))</f>
      </c>
    </row>
    <row r="3" spans="1:4" s="11" customFormat="1" ht="14.25">
      <c r="A3" s="80"/>
      <c r="B3" s="4" t="s">
        <v>24</v>
      </c>
      <c r="C3" s="4">
        <f>COUNTIF(Data!CJ:CJ,2)</f>
        <v>0</v>
      </c>
      <c r="D3" s="5">
        <f>IF(COUNTIF(Data!CJ:CJ,"&gt;0")=0,"",COUNTIF(Data!CJ:CJ,2)/COUNTIF(Data!CJ:CJ,"&gt;0"))</f>
      </c>
    </row>
    <row r="4" spans="1:4" s="11" customFormat="1" ht="14.25">
      <c r="A4" s="80"/>
      <c r="B4" s="6" t="s">
        <v>8</v>
      </c>
      <c r="C4" s="4">
        <f>COUNTIF(Data!CJ:CJ,"-")</f>
        <v>0</v>
      </c>
      <c r="D4" s="5"/>
    </row>
    <row r="5" spans="1:4" s="11" customFormat="1" ht="14.25">
      <c r="A5" s="80"/>
      <c r="B5" s="4"/>
      <c r="C5" s="4"/>
      <c r="D5" s="5"/>
    </row>
    <row r="6" spans="1:4" s="12" customFormat="1" ht="14.25">
      <c r="A6" s="64" t="s">
        <v>457</v>
      </c>
      <c r="B6" s="7"/>
      <c r="C6" s="7"/>
      <c r="D6" s="8"/>
    </row>
    <row r="7" spans="1:4" s="12" customFormat="1" ht="14.25">
      <c r="A7" s="64"/>
      <c r="B7" s="7"/>
      <c r="C7" s="7"/>
      <c r="D7" s="8"/>
    </row>
    <row r="8" spans="1:4" s="11" customFormat="1" ht="14.25">
      <c r="A8" s="79" t="s">
        <v>458</v>
      </c>
      <c r="B8" s="4" t="s">
        <v>25</v>
      </c>
      <c r="C8" s="4">
        <f>COUNTIF(Data!CL:CL,1)</f>
        <v>0</v>
      </c>
      <c r="D8" s="5">
        <f>IF(COUNTIF(Data!CL:CL,"&gt;0")=0,"",COUNTIF(Data!CL:CL,1)/COUNTIF(Data!CL:CL,"&gt;0"))</f>
      </c>
    </row>
    <row r="9" spans="1:4" s="11" customFormat="1" ht="14.25">
      <c r="A9" s="79"/>
      <c r="B9" s="4" t="s">
        <v>26</v>
      </c>
      <c r="C9" s="4">
        <f>COUNTIF(Data!CL:CL,2)</f>
        <v>0</v>
      </c>
      <c r="D9" s="5">
        <f>IF(COUNTIF(Data!CL:CL,"&gt;0")=0,"",COUNTIF(Data!CL:CL,2)/COUNTIF(Data!CL:CL,"&gt;0"))</f>
      </c>
    </row>
    <row r="10" spans="1:4" s="11" customFormat="1" ht="14.25">
      <c r="A10" s="79"/>
      <c r="B10" s="4" t="s">
        <v>27</v>
      </c>
      <c r="C10" s="4">
        <f>COUNTIF(Data!CL:CL,3)</f>
        <v>0</v>
      </c>
      <c r="D10" s="5">
        <f>IF(COUNTIF(Data!CL:CL,"&gt;0")=0,"",COUNTIF(Data!CL:CL,3)/COUNTIF(Data!CL:CL,"&gt;0"))</f>
      </c>
    </row>
    <row r="11" spans="1:4" s="11" customFormat="1" ht="14.25">
      <c r="A11" s="79"/>
      <c r="B11" s="4" t="s">
        <v>28</v>
      </c>
      <c r="C11" s="4">
        <f>COUNTIF(Data!CL:CL,4)</f>
        <v>0</v>
      </c>
      <c r="D11" s="5">
        <f>IF(COUNTIF(Data!CL:CL,"&gt;0")=0,"",COUNTIF(Data!CL:CL,4)/COUNTIF(Data!CL:CL,"&gt;0"))</f>
      </c>
    </row>
    <row r="12" spans="1:4" s="11" customFormat="1" ht="14.25">
      <c r="A12" s="79"/>
      <c r="B12" s="6" t="s">
        <v>8</v>
      </c>
      <c r="C12" s="4">
        <f>COUNTIF(Data!CL:CL,"-")</f>
        <v>0</v>
      </c>
      <c r="D12" s="5"/>
    </row>
    <row r="13" spans="1:4" s="11" customFormat="1" ht="14.25">
      <c r="A13" s="79"/>
      <c r="B13" s="4"/>
      <c r="C13" s="4"/>
      <c r="D13" s="5"/>
    </row>
    <row r="14" spans="1:4" s="12" customFormat="1" ht="14.25">
      <c r="A14" s="83" t="s">
        <v>459</v>
      </c>
      <c r="B14" s="7" t="s">
        <v>12</v>
      </c>
      <c r="C14" s="7">
        <f>COUNTIF(Data!CM:CM,1)</f>
        <v>0</v>
      </c>
      <c r="D14" s="8">
        <f>IF(COUNTIF(Data!CM:CM,"&gt;0")=0,"",COUNTIF(Data!CM:CM,1)/COUNTIF(Data!CM:CM,"&gt;0"))</f>
      </c>
    </row>
    <row r="15" spans="1:4" s="12" customFormat="1" ht="14.25">
      <c r="A15" s="65"/>
      <c r="B15" s="7" t="s">
        <v>11</v>
      </c>
      <c r="C15" s="7">
        <f>COUNTIF(Data!CM:CM,2)</f>
        <v>0</v>
      </c>
      <c r="D15" s="8">
        <f>IF(COUNTIF(Data!CM:CM,"&gt;0")=0,"",COUNTIF(Data!CM:CM,2)/COUNTIF(Data!CM:CM,"&gt;0"))</f>
      </c>
    </row>
    <row r="16" spans="1:4" s="12" customFormat="1" ht="14.25">
      <c r="A16" s="65"/>
      <c r="B16" s="10" t="s">
        <v>8</v>
      </c>
      <c r="C16" s="7">
        <f>COUNTIF(Data!CM:CM,"-")</f>
        <v>0</v>
      </c>
      <c r="D16" s="8"/>
    </row>
    <row r="17" spans="1:4" s="12" customFormat="1" ht="14.25">
      <c r="A17" s="65"/>
      <c r="B17" s="7"/>
      <c r="C17" s="7"/>
      <c r="D17" s="8"/>
    </row>
    <row r="18" spans="1:4" s="11" customFormat="1" ht="14.25">
      <c r="A18" s="84" t="s">
        <v>460</v>
      </c>
      <c r="B18" s="4" t="s">
        <v>461</v>
      </c>
      <c r="C18" s="4">
        <f>COUNTIF(Data!CN:CN,1)</f>
        <v>0</v>
      </c>
      <c r="D18" s="5">
        <f>IF(COUNTIF(Data!CN:CN,"&gt;0")=0,"",COUNTIF(Data!CN:CN,1)/COUNTIF(Data!CN:CN,"&gt;0"))</f>
      </c>
    </row>
    <row r="19" spans="1:4" s="11" customFormat="1" ht="14.25">
      <c r="A19" s="65"/>
      <c r="B19" s="4" t="s">
        <v>462</v>
      </c>
      <c r="C19" s="4">
        <f>COUNTIF(Data!CN:CN,2)</f>
        <v>0</v>
      </c>
      <c r="D19" s="5">
        <f>IF(COUNTIF(Data!CN:CN,"&gt;0")=0,"",COUNTIF(Data!CN:CN,2)/COUNTIF(Data!CN:CN,"&gt;0"))</f>
      </c>
    </row>
    <row r="20" spans="1:4" s="11" customFormat="1" ht="14.25">
      <c r="A20" s="65"/>
      <c r="B20" s="4" t="s">
        <v>11</v>
      </c>
      <c r="C20" s="4">
        <f>COUNTIF(Data!CN:CN,3)</f>
        <v>0</v>
      </c>
      <c r="D20" s="5">
        <f>IF(COUNTIF(Data!CN:CN,"&gt;0")=0,"",COUNTIF(Data!CN:CN,3)/COUNTIF(Data!CN:CN,"&gt;0"))</f>
      </c>
    </row>
    <row r="21" spans="1:4" s="11" customFormat="1" ht="14.25">
      <c r="A21" s="65"/>
      <c r="B21" s="6" t="s">
        <v>8</v>
      </c>
      <c r="C21" s="4">
        <f>COUNTIF(Data!CN:CN,"-")</f>
        <v>0</v>
      </c>
      <c r="D21" s="5"/>
    </row>
    <row r="22" spans="1:4" s="11" customFormat="1" ht="14.25">
      <c r="A22" s="65"/>
      <c r="B22" s="4"/>
      <c r="C22" s="4"/>
      <c r="D22" s="5"/>
    </row>
    <row r="23" spans="1:4" s="12" customFormat="1" ht="14.25">
      <c r="A23" s="81" t="s">
        <v>463</v>
      </c>
      <c r="B23" s="7" t="s">
        <v>30</v>
      </c>
      <c r="C23" s="7">
        <f>COUNTIF(Data!CO:CO,1)</f>
        <v>0</v>
      </c>
      <c r="D23" s="8">
        <f>IF(COUNTIF(Data!CO:CO,"&gt;0")=0,"",COUNTIF(Data!CO:CO,1)/COUNTIF(Data!CO:CO,"&gt;0"))</f>
      </c>
    </row>
    <row r="24" spans="1:4" s="12" customFormat="1" ht="14.25">
      <c r="A24" s="82"/>
      <c r="B24" s="7" t="s">
        <v>31</v>
      </c>
      <c r="C24" s="7">
        <f>COUNTIF(Data!CO:CO,2)</f>
        <v>0</v>
      </c>
      <c r="D24" s="8">
        <f>IF(COUNTIF(Data!CO:CO,"&gt;0")=0,"",COUNTIF(Data!CO:CO,2)/COUNTIF(Data!CO:CO,"&gt;0"))</f>
      </c>
    </row>
    <row r="25" spans="1:4" s="12" customFormat="1" ht="14.25">
      <c r="A25" s="82"/>
      <c r="B25" s="7" t="s">
        <v>32</v>
      </c>
      <c r="C25" s="7">
        <f>COUNTIF(Data!CO:CO,3)</f>
        <v>0</v>
      </c>
      <c r="D25" s="8">
        <f>IF(COUNTIF(Data!CO:CO,"&gt;0")=0,"",COUNTIF(Data!CO:CO,3)/COUNTIF(Data!CO:CO,"&gt;0"))</f>
      </c>
    </row>
    <row r="26" spans="1:4" s="12" customFormat="1" ht="14.25">
      <c r="A26" s="82"/>
      <c r="B26" s="7" t="s">
        <v>33</v>
      </c>
      <c r="C26" s="7">
        <f>COUNTIF(Data!CO:CO,4)</f>
        <v>0</v>
      </c>
      <c r="D26" s="8">
        <f>IF(COUNTIF(Data!CO:CO,"&gt;0")=0,"",COUNTIF(Data!CO:CO,4)/COUNTIF(Data!CO:CO,"&gt;0"))</f>
      </c>
    </row>
    <row r="27" spans="1:4" s="12" customFormat="1" ht="14.25">
      <c r="A27" s="82"/>
      <c r="B27" s="7" t="s">
        <v>34</v>
      </c>
      <c r="C27" s="7">
        <f>COUNTIF(Data!CO:CO,5)</f>
        <v>0</v>
      </c>
      <c r="D27" s="8">
        <f>IF(COUNTIF(Data!CO:CO,"&gt;0")=0,"",COUNTIF(Data!CO:CO,5)/COUNTIF(Data!CO:CO,"&gt;0"))</f>
      </c>
    </row>
    <row r="28" spans="1:4" s="12" customFormat="1" ht="14.25">
      <c r="A28" s="82"/>
      <c r="B28" s="7" t="s">
        <v>35</v>
      </c>
      <c r="C28" s="7">
        <f>COUNTIF(Data!CO:CO,6)</f>
        <v>0</v>
      </c>
      <c r="D28" s="8">
        <f>IF(COUNTIF(Data!CO:CO,"&gt;0")=0,"",COUNTIF(Data!CO:CO,6)/COUNTIF(Data!CO:CO,"&gt;0"))</f>
      </c>
    </row>
    <row r="29" spans="1:4" s="12" customFormat="1" ht="14.25">
      <c r="A29" s="82"/>
      <c r="B29" s="7" t="s">
        <v>36</v>
      </c>
      <c r="C29" s="7">
        <f>COUNTIF(Data!CO:CO,7)</f>
        <v>0</v>
      </c>
      <c r="D29" s="8">
        <f>IF(COUNTIF(Data!CO:CO,"&gt;0")=0,"",COUNTIF(Data!CO:CO,7)/COUNTIF(Data!CO:CO,"&gt;0"))</f>
      </c>
    </row>
    <row r="30" spans="1:4" s="12" customFormat="1" ht="14.25">
      <c r="A30" s="82"/>
      <c r="B30" s="7" t="s">
        <v>37</v>
      </c>
      <c r="C30" s="7">
        <f>COUNTIF(Data!CO:CO,8)</f>
        <v>0</v>
      </c>
      <c r="D30" s="8">
        <f>IF(COUNTIF(Data!CO:CO,"&gt;0")=0,"",COUNTIF(Data!CO:CO,8)/COUNTIF(Data!CO:CO,"&gt;0"))</f>
      </c>
    </row>
    <row r="31" spans="1:4" s="12" customFormat="1" ht="14.25">
      <c r="A31" s="82"/>
      <c r="B31" s="7" t="s">
        <v>38</v>
      </c>
      <c r="C31" s="7">
        <f>COUNTIF(Data!CO:CO,9)</f>
        <v>0</v>
      </c>
      <c r="D31" s="8">
        <f>IF(COUNTIF(Data!CO:CO,"&gt;0")=0,"",COUNTIF(Data!CO:CO,9)/COUNTIF(Data!CO:CO,"&gt;0"))</f>
      </c>
    </row>
    <row r="32" spans="1:4" s="12" customFormat="1" ht="14.25">
      <c r="A32" s="82"/>
      <c r="B32" s="7" t="s">
        <v>39</v>
      </c>
      <c r="C32" s="7">
        <f>COUNTIF(Data!CO:CO,10)</f>
        <v>0</v>
      </c>
      <c r="D32" s="8">
        <f>IF(COUNTIF(Data!CO:CO,"&gt;0")=0,"",COUNTIF(Data!CO:CO,10)/COUNTIF(Data!CO:CO,"&gt;0"))</f>
      </c>
    </row>
    <row r="33" spans="1:4" s="12" customFormat="1" ht="14.25">
      <c r="A33" s="82"/>
      <c r="B33" s="7" t="s">
        <v>40</v>
      </c>
      <c r="C33" s="7">
        <f>COUNTIF(Data!CO:CO,11)</f>
        <v>0</v>
      </c>
      <c r="D33" s="8">
        <f>IF(COUNTIF(Data!CO:CO,"&gt;0")=0,"",COUNTIF(Data!CO:CO,11)/COUNTIF(Data!CO:CO,"&gt;0"))</f>
      </c>
    </row>
    <row r="34" spans="1:4" s="12" customFormat="1" ht="14.25">
      <c r="A34" s="82"/>
      <c r="B34" s="7" t="s">
        <v>41</v>
      </c>
      <c r="C34" s="7">
        <f>COUNTIF(Data!CO:CO,12)</f>
        <v>0</v>
      </c>
      <c r="D34" s="8">
        <f>IF(COUNTIF(Data!CO:CO,"&gt;0")=0,"",COUNTIF(Data!CO:CO,12)/COUNTIF(Data!CO:CO,"&gt;0"))</f>
      </c>
    </row>
    <row r="35" spans="1:4" s="12" customFormat="1" ht="14.25">
      <c r="A35" s="82"/>
      <c r="B35" s="7" t="s">
        <v>42</v>
      </c>
      <c r="C35" s="7">
        <f>COUNTIF(Data!CO:CO,13)</f>
        <v>0</v>
      </c>
      <c r="D35" s="8">
        <f>IF(COUNTIF(Data!CO:CO,"&gt;0")=0,"",COUNTIF(Data!CO:CO,13)/COUNTIF(Data!CO:CO,"&gt;0"))</f>
      </c>
    </row>
    <row r="36" spans="1:4" s="12" customFormat="1" ht="14.25">
      <c r="A36" s="82"/>
      <c r="B36" s="7" t="s">
        <v>43</v>
      </c>
      <c r="C36" s="7">
        <f>COUNTIF(Data!CO:CO,14)</f>
        <v>0</v>
      </c>
      <c r="D36" s="8">
        <f>IF(COUNTIF(Data!CO:CO,"&gt;0")=0,"",COUNTIF(Data!CO:CO,14)/COUNTIF(Data!CO:CO,"&gt;0"))</f>
      </c>
    </row>
    <row r="37" spans="1:4" s="12" customFormat="1" ht="14.25">
      <c r="A37" s="82"/>
      <c r="B37" s="7" t="s">
        <v>29</v>
      </c>
      <c r="C37" s="7">
        <f>COUNTIF(Data!CO:CO,15)</f>
        <v>0</v>
      </c>
      <c r="D37" s="8">
        <f>IF(COUNTIF(Data!CO:CO,"&gt;0")=0,"",COUNTIF(Data!CO:CO,15)/COUNTIF(Data!CO:CO,"&gt;0"))</f>
      </c>
    </row>
    <row r="38" spans="1:4" s="12" customFormat="1" ht="14.25">
      <c r="A38" s="82"/>
      <c r="B38" s="7" t="s">
        <v>44</v>
      </c>
      <c r="C38" s="7">
        <f>COUNTIF(Data!CO:CO,16)</f>
        <v>0</v>
      </c>
      <c r="D38" s="8">
        <f>IF(COUNTIF(Data!CO:CO,"&gt;0")=0,"",COUNTIF(Data!CO:CO,16)/COUNTIF(Data!CO:CO,"&gt;0"))</f>
      </c>
    </row>
    <row r="39" spans="1:4" s="12" customFormat="1" ht="14.25">
      <c r="A39" s="82"/>
      <c r="B39" s="10" t="s">
        <v>8</v>
      </c>
      <c r="C39" s="7">
        <f>COUNTIF(Data!CO:CO,"-")</f>
        <v>0</v>
      </c>
      <c r="D39" s="8"/>
    </row>
    <row r="40" spans="1:4" s="12" customFormat="1" ht="14.25">
      <c r="A40" s="82"/>
      <c r="B40" s="7"/>
      <c r="C40" s="7"/>
      <c r="D40" s="8"/>
    </row>
  </sheetData>
  <mergeCells count="6">
    <mergeCell ref="A2:A5"/>
    <mergeCell ref="A8:A13"/>
    <mergeCell ref="A23:A40"/>
    <mergeCell ref="A6:A7"/>
    <mergeCell ref="A14:A17"/>
    <mergeCell ref="A18:A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8"/>
  <sheetViews>
    <sheetView workbookViewId="0" topLeftCell="A1">
      <selection activeCell="A1" sqref="A1"/>
    </sheetView>
  </sheetViews>
  <sheetFormatPr defaultColWidth="9.140625" defaultRowHeight="12.75"/>
  <cols>
    <col min="1" max="1" width="30.140625" style="35" customWidth="1"/>
    <col min="2" max="2" width="68.7109375" style="14" customWidth="1"/>
    <col min="3" max="3" width="8.00390625" style="14" customWidth="1"/>
    <col min="4" max="4" width="16.57421875" style="28" customWidth="1"/>
  </cols>
  <sheetData>
    <row r="1" spans="1:4" s="3" customFormat="1" ht="21.75" customHeight="1">
      <c r="A1" s="1" t="s">
        <v>4</v>
      </c>
      <c r="B1" s="2" t="s">
        <v>5</v>
      </c>
      <c r="C1" s="2" t="s">
        <v>6</v>
      </c>
      <c r="D1" s="24" t="s">
        <v>7</v>
      </c>
    </row>
    <row r="2" spans="1:4" s="11" customFormat="1" ht="14.25">
      <c r="A2" s="73" t="s">
        <v>233</v>
      </c>
      <c r="B2" s="33" t="s">
        <v>234</v>
      </c>
      <c r="C2" s="4">
        <f>COUNTIF(Data!B:B,1)</f>
        <v>0</v>
      </c>
      <c r="D2" s="5">
        <f>IF(COUNTIF(Data!B:B,"&gt;0")=0,"",COUNTIF(Data!B:B,1)/COUNTIF(Data!B:B,"&gt;0"))</f>
      </c>
    </row>
    <row r="3" spans="1:4" s="11" customFormat="1" ht="14.25">
      <c r="A3" s="74"/>
      <c r="B3" s="33" t="s">
        <v>235</v>
      </c>
      <c r="C3" s="4">
        <f>COUNTIF(Data!B:B,2)</f>
        <v>0</v>
      </c>
      <c r="D3" s="5">
        <f>IF(COUNTIF(Data!B:B,"&gt;0")=0,"",COUNTIF(Data!B:B,2)/COUNTIF(Data!B:B,"&gt;0"))</f>
      </c>
    </row>
    <row r="4" spans="1:4" s="11" customFormat="1" ht="14.25">
      <c r="A4" s="74"/>
      <c r="B4" s="33" t="s">
        <v>236</v>
      </c>
      <c r="C4" s="4">
        <f>COUNTIF(Data!B:B,3)</f>
        <v>0</v>
      </c>
      <c r="D4" s="5">
        <f>IF(COUNTIF(Data!B:B,"&gt;0")=0,"",COUNTIF(Data!B:B,3)/COUNTIF(Data!B:B,"&gt;0"))</f>
      </c>
    </row>
    <row r="5" spans="1:4" s="11" customFormat="1" ht="14.25">
      <c r="A5" s="75"/>
      <c r="B5" s="34" t="s">
        <v>8</v>
      </c>
      <c r="C5" s="4">
        <f>COUNTIF(Data!B:B,"-")</f>
        <v>0</v>
      </c>
      <c r="D5" s="5"/>
    </row>
    <row r="6" spans="1:4" s="11" customFormat="1" ht="15" customHeight="1">
      <c r="A6" s="75"/>
      <c r="B6" s="34"/>
      <c r="C6" s="4"/>
      <c r="D6" s="5"/>
    </row>
    <row r="7" spans="1:4" s="12" customFormat="1" ht="14.25">
      <c r="A7" s="71" t="s">
        <v>243</v>
      </c>
      <c r="B7" s="7" t="s">
        <v>252</v>
      </c>
      <c r="C7" s="7">
        <f>COUNTIF(Data!C:C,1)</f>
        <v>0</v>
      </c>
      <c r="D7" s="8">
        <f>IF(COUNTIF(Data!C:C,"&gt;0")=0,"",COUNTIF(Data!C:C,1)/COUNTIF(Data!C:C,"&gt;0"))</f>
      </c>
    </row>
    <row r="8" spans="1:4" s="12" customFormat="1" ht="14.25">
      <c r="A8" s="72"/>
      <c r="B8" s="7" t="s">
        <v>253</v>
      </c>
      <c r="C8" s="7">
        <f>COUNTIF(Data!C:C,2)</f>
        <v>0</v>
      </c>
      <c r="D8" s="8">
        <f>IF(COUNTIF(Data!C:C,"&gt;0")=0,"",COUNTIF(Data!C:C,2)/COUNTIF(Data!C:C,"&gt;0"))</f>
      </c>
    </row>
    <row r="9" spans="1:4" s="12" customFormat="1" ht="14.25">
      <c r="A9" s="72"/>
      <c r="B9" s="10" t="s">
        <v>8</v>
      </c>
      <c r="C9" s="7">
        <f>COUNTIF(Data!C:C,"-")</f>
        <v>0</v>
      </c>
      <c r="D9" s="8"/>
    </row>
    <row r="10" spans="1:4" s="12" customFormat="1" ht="13.5" customHeight="1">
      <c r="A10" s="72"/>
      <c r="B10" s="10"/>
      <c r="C10" s="7"/>
      <c r="D10" s="8"/>
    </row>
    <row r="11" spans="1:4" s="11" customFormat="1" ht="14.25">
      <c r="A11" s="69" t="s">
        <v>237</v>
      </c>
      <c r="B11" s="4" t="s">
        <v>254</v>
      </c>
      <c r="C11" s="4">
        <f>COUNTIF(Data!D:D,1)</f>
        <v>0</v>
      </c>
      <c r="D11" s="5">
        <f>IF(COUNTIF(Data!D:D,"&gt;0")=0,"",COUNTIF(Data!D:D,1)/COUNTIF(Data!D:D,"&gt;0"))</f>
      </c>
    </row>
    <row r="12" spans="1:4" s="11" customFormat="1" ht="14.25">
      <c r="A12" s="70"/>
      <c r="B12" s="4" t="s">
        <v>255</v>
      </c>
      <c r="C12" s="4">
        <f>COUNTIF(Data!D:D,2)</f>
        <v>0</v>
      </c>
      <c r="D12" s="5">
        <f>IF(COUNTIF(Data!D:D,"&gt;0")=0,"",COUNTIF(Data!D:D,2)/COUNTIF(Data!D:D,"&gt;0"))</f>
      </c>
    </row>
    <row r="13" spans="1:4" s="11" customFormat="1" ht="14.25">
      <c r="A13" s="70"/>
      <c r="B13" s="4" t="s">
        <v>256</v>
      </c>
      <c r="C13" s="4">
        <f>COUNTIF(Data!D:D,3)</f>
        <v>0</v>
      </c>
      <c r="D13" s="5">
        <f>IF(COUNTIF(Data!D:D,"&gt;0")=0,"",COUNTIF(Data!D:D,3)/COUNTIF(Data!D:D,"&gt;0"))</f>
      </c>
    </row>
    <row r="14" spans="1:4" s="11" customFormat="1" ht="14.25">
      <c r="A14" s="70"/>
      <c r="B14" s="4" t="s">
        <v>257</v>
      </c>
      <c r="C14" s="4">
        <f>COUNTIF(Data!D:D,4)</f>
        <v>0</v>
      </c>
      <c r="D14" s="5">
        <f>IF(COUNTIF(Data!D:D,"&gt;0")=0,"",COUNTIF(Data!D:D,4)/COUNTIF(Data!D:D,"&gt;0"))</f>
      </c>
    </row>
    <row r="15" spans="1:4" s="11" customFormat="1" ht="14.25">
      <c r="A15" s="70"/>
      <c r="B15" s="4" t="s">
        <v>258</v>
      </c>
      <c r="C15" s="4">
        <f>COUNTIF(Data!D:D,5)</f>
        <v>0</v>
      </c>
      <c r="D15" s="5">
        <f>IF(COUNTIF(Data!D:D,"&gt;0")=0,"",COUNTIF(Data!D:D,5)/COUNTIF(Data!D:D,"&gt;0"))</f>
      </c>
    </row>
    <row r="16" spans="1:4" s="11" customFormat="1" ht="14.25">
      <c r="A16" s="70"/>
      <c r="B16" s="4" t="s">
        <v>259</v>
      </c>
      <c r="C16" s="4">
        <f>COUNTIF(Data!D:D,6)</f>
        <v>0</v>
      </c>
      <c r="D16" s="5">
        <f>IF(COUNTIF(Data!D:D,"&gt;0")=0,"",COUNTIF(Data!D:D,6)/COUNTIF(Data!D:D,"&gt;0"))</f>
      </c>
    </row>
    <row r="17" spans="1:4" s="11" customFormat="1" ht="14.25">
      <c r="A17" s="70"/>
      <c r="B17" s="4" t="s">
        <v>260</v>
      </c>
      <c r="C17" s="4">
        <f>COUNTIF(Data!D:D,7)</f>
        <v>0</v>
      </c>
      <c r="D17" s="5">
        <f>IF(COUNTIF(Data!D:D,"&gt;0")=0,"",COUNTIF(Data!D:D,7)/COUNTIF(Data!D:D,"&gt;0"))</f>
      </c>
    </row>
    <row r="18" spans="1:4" s="11" customFormat="1" ht="14.25">
      <c r="A18" s="70"/>
      <c r="B18" s="4" t="s">
        <v>22</v>
      </c>
      <c r="C18" s="4">
        <f>COUNTIF(Data!D:D,8)</f>
        <v>0</v>
      </c>
      <c r="D18" s="5">
        <f>IF(COUNTIF(Data!D:D,"&gt;0")=0,"",COUNTIF(Data!D:D,8)/COUNTIF(Data!D:D,"&gt;0"))</f>
      </c>
    </row>
    <row r="19" spans="1:4" s="11" customFormat="1" ht="14.25">
      <c r="A19" s="70"/>
      <c r="B19" s="6" t="s">
        <v>8</v>
      </c>
      <c r="C19" s="4">
        <f>COUNTIF(Data!D:D,"-")</f>
        <v>0</v>
      </c>
      <c r="D19" s="5"/>
    </row>
    <row r="20" spans="1:4" s="11" customFormat="1" ht="14.25">
      <c r="A20" s="70"/>
      <c r="B20" s="4"/>
      <c r="C20" s="4"/>
      <c r="D20" s="5"/>
    </row>
    <row r="21" spans="1:4" s="12" customFormat="1" ht="14.25">
      <c r="A21" s="71" t="s">
        <v>238</v>
      </c>
      <c r="B21" s="7" t="s">
        <v>12</v>
      </c>
      <c r="C21" s="7">
        <f>COUNTIF(Data!E:E,1)</f>
        <v>0</v>
      </c>
      <c r="D21" s="8">
        <f>IF(COUNTIF(Data!E:E,"&gt;0")=0,"",COUNTIF(Data!E:E,1)/COUNTIF(Data!E:E,"&gt;0"))</f>
      </c>
    </row>
    <row r="22" spans="1:4" s="12" customFormat="1" ht="14.25">
      <c r="A22" s="72"/>
      <c r="B22" s="7" t="s">
        <v>11</v>
      </c>
      <c r="C22" s="7">
        <f>COUNTIF(Data!E:E,2)</f>
        <v>0</v>
      </c>
      <c r="D22" s="8">
        <f>IF(COUNTIF(Data!E:E,"&gt;0")=0,"",COUNTIF(Data!E:E,2)/COUNTIF(Data!E:E,"&gt;0"))</f>
      </c>
    </row>
    <row r="23" spans="1:4" s="12" customFormat="1" ht="14.25">
      <c r="A23" s="72"/>
      <c r="B23" s="7" t="s">
        <v>261</v>
      </c>
      <c r="C23" s="7">
        <f>COUNTIF(Data!E:E,3)</f>
        <v>0</v>
      </c>
      <c r="D23" s="8">
        <f>IF(COUNTIF(Data!E:E,"&gt;0")=0,"",COUNTIF(Data!E:E,3)/COUNTIF(Data!E:E,"&gt;0"))</f>
      </c>
    </row>
    <row r="24" spans="1:4" s="12" customFormat="1" ht="14.25">
      <c r="A24" s="72"/>
      <c r="B24" s="10" t="s">
        <v>8</v>
      </c>
      <c r="C24" s="7">
        <f>COUNTIF(Data!E:E,"-")</f>
        <v>0</v>
      </c>
      <c r="D24" s="8"/>
    </row>
    <row r="25" spans="1:4" s="12" customFormat="1" ht="14.25">
      <c r="A25" s="72"/>
      <c r="B25" s="7"/>
      <c r="C25" s="7"/>
      <c r="D25" s="8"/>
    </row>
    <row r="26" spans="1:4" s="11" customFormat="1" ht="14.25" customHeight="1">
      <c r="A26" s="69" t="s">
        <v>239</v>
      </c>
      <c r="B26" s="4" t="s">
        <v>262</v>
      </c>
      <c r="C26" s="4">
        <f>COUNTIF(Data!F:F,1)</f>
        <v>0</v>
      </c>
      <c r="D26" s="5">
        <f>IF(COUNTIF(Data!F:F,"&gt;0")=0,"",COUNTIF(Data!F:F,1)/COUNTIF(Data!F:F,"&gt;0"))</f>
      </c>
    </row>
    <row r="27" spans="1:4" s="11" customFormat="1" ht="14.25">
      <c r="A27" s="70"/>
      <c r="B27" s="4" t="s">
        <v>263</v>
      </c>
      <c r="C27" s="4">
        <f>COUNTIF(Data!F:F,2)</f>
        <v>0</v>
      </c>
      <c r="D27" s="5">
        <f>IF(COUNTIF(Data!F:F,"&gt;0")=0,"",COUNTIF(Data!F:F,2)/COUNTIF(Data!F:F,"&gt;0"))</f>
      </c>
    </row>
    <row r="28" spans="1:4" s="11" customFormat="1" ht="14.25">
      <c r="A28" s="70"/>
      <c r="B28" s="4" t="s">
        <v>264</v>
      </c>
      <c r="C28" s="4">
        <f>COUNTIF(Data!F:F,3)</f>
        <v>0</v>
      </c>
      <c r="D28" s="5">
        <f>IF(COUNTIF(Data!F:F,"&gt;0")=0,"",COUNTIF(Data!F:F,3)/COUNTIF(Data!F:F,"&gt;0"))</f>
      </c>
    </row>
    <row r="29" spans="1:4" s="11" customFormat="1" ht="14.25">
      <c r="A29" s="70"/>
      <c r="B29" s="4" t="s">
        <v>265</v>
      </c>
      <c r="C29" s="4">
        <f>COUNTIF(Data!F:F,4)</f>
        <v>0</v>
      </c>
      <c r="D29" s="5">
        <f>IF(COUNTIF(Data!F:F,"&gt;0")=0,"",COUNTIF(Data!F:F,4)/COUNTIF(Data!F:F,"&gt;0"))</f>
      </c>
    </row>
    <row r="30" spans="1:4" s="11" customFormat="1" ht="14.25">
      <c r="A30" s="70"/>
      <c r="B30" s="4" t="s">
        <v>266</v>
      </c>
      <c r="C30" s="4">
        <f>COUNTIF(Data!F:F,5)</f>
        <v>0</v>
      </c>
      <c r="D30" s="5">
        <f>IF(COUNTIF(Data!F:F,"&gt;0")=0,"",COUNTIF(Data!F:F,5)/COUNTIF(Data!F:F,"&gt;0"))</f>
      </c>
    </row>
    <row r="31" spans="1:4" s="11" customFormat="1" ht="14.25">
      <c r="A31" s="70"/>
      <c r="B31" s="4" t="s">
        <v>267</v>
      </c>
      <c r="C31" s="4">
        <f>COUNTIF(Data!F:F,6)</f>
        <v>0</v>
      </c>
      <c r="D31" s="5">
        <f>IF(COUNTIF(Data!F:F,"&gt;0")=0,"",COUNTIF(Data!F:F,6)/COUNTIF(Data!F:F,"&gt;0"))</f>
      </c>
    </row>
    <row r="32" spans="1:4" s="11" customFormat="1" ht="14.25">
      <c r="A32" s="70"/>
      <c r="B32" s="4" t="s">
        <v>268</v>
      </c>
      <c r="C32" s="4">
        <f>COUNTIF(Data!F:F,7)</f>
        <v>0</v>
      </c>
      <c r="D32" s="5">
        <f>IF(COUNTIF(Data!F:F,"&gt;0")=0,"",COUNTIF(Data!F:F,7)/COUNTIF(Data!F:F,"&gt;0"))</f>
      </c>
    </row>
    <row r="33" spans="1:4" s="11" customFormat="1" ht="14.25">
      <c r="A33" s="70"/>
      <c r="B33" s="6" t="s">
        <v>8</v>
      </c>
      <c r="C33" s="4">
        <f>COUNTIF(Data!F:F,"-")</f>
        <v>0</v>
      </c>
      <c r="D33" s="5"/>
    </row>
    <row r="34" spans="1:4" s="11" customFormat="1" ht="14.25">
      <c r="A34" s="70"/>
      <c r="B34" s="4"/>
      <c r="C34" s="4"/>
      <c r="D34" s="5"/>
    </row>
    <row r="35" spans="1:4" s="12" customFormat="1" ht="14.25">
      <c r="A35" s="64" t="s">
        <v>244</v>
      </c>
      <c r="B35" s="7" t="s">
        <v>9</v>
      </c>
      <c r="C35" s="7">
        <f>COUNTIF(Data!G:G,1)</f>
        <v>0</v>
      </c>
      <c r="D35" s="8">
        <f>IF(COUNTIF(Data!G:G,"&gt;0")=0,"",COUNTIF(Data!G:G,1)/COUNTIF(Data!G:G,"&gt;0"))</f>
      </c>
    </row>
    <row r="36" spans="1:4" s="12" customFormat="1" ht="14.25">
      <c r="A36" s="65"/>
      <c r="B36" s="7" t="s">
        <v>10</v>
      </c>
      <c r="C36" s="7">
        <f>COUNTIF(Data!G:G,2)</f>
        <v>0</v>
      </c>
      <c r="D36" s="8">
        <f>IF(COUNTIF(Data!G:G,"&gt;0")=0,"",COUNTIF(Data!G:G,2)/COUNTIF(Data!G:G,"&gt;0"))</f>
      </c>
    </row>
    <row r="37" spans="1:4" s="12" customFormat="1" ht="14.25">
      <c r="A37" s="65"/>
      <c r="B37" s="7" t="s">
        <v>11</v>
      </c>
      <c r="C37" s="7">
        <f>COUNTIF(Data!G:G,3)</f>
        <v>0</v>
      </c>
      <c r="D37" s="8">
        <f>IF(COUNTIF(Data!G:G,"&gt;0")=0,"",COUNTIF(Data!G:G,3)/COUNTIF(Data!G:G,"&gt;0"))</f>
      </c>
    </row>
    <row r="38" spans="1:4" s="12" customFormat="1" ht="14.25">
      <c r="A38" s="65"/>
      <c r="B38" s="10" t="s">
        <v>8</v>
      </c>
      <c r="C38" s="7">
        <f>COUNTIF(Data!G:G,"-")</f>
        <v>0</v>
      </c>
      <c r="D38" s="8"/>
    </row>
    <row r="39" spans="1:4" s="12" customFormat="1" ht="14.25">
      <c r="A39" s="65"/>
      <c r="B39" s="7"/>
      <c r="C39" s="7"/>
      <c r="D39" s="8"/>
    </row>
    <row r="40" spans="1:4" s="11" customFormat="1" ht="14.25">
      <c r="A40" s="69" t="s">
        <v>240</v>
      </c>
      <c r="B40" s="4" t="s">
        <v>9</v>
      </c>
      <c r="C40" s="4">
        <f>COUNTIF(Data!H:H,1)</f>
        <v>0</v>
      </c>
      <c r="D40" s="5">
        <f>IF(COUNTIF(Data!H:H,"&gt;0")=0,"",COUNTIF(Data!H:H,1)/COUNTIF(Data!H:H,"&gt;0"))</f>
      </c>
    </row>
    <row r="41" spans="1:4" s="11" customFormat="1" ht="14.25">
      <c r="A41" s="70"/>
      <c r="B41" s="4" t="s">
        <v>10</v>
      </c>
      <c r="C41" s="4">
        <f>COUNTIF(Data!H:H,2)</f>
        <v>0</v>
      </c>
      <c r="D41" s="5">
        <f>IF(COUNTIF(Data!H:H,"&gt;0")=0,"",COUNTIF(Data!H:H,2)/COUNTIF(Data!H:H,"&gt;0"))</f>
      </c>
    </row>
    <row r="42" spans="1:4" s="11" customFormat="1" ht="14.25">
      <c r="A42" s="70"/>
      <c r="B42" s="4" t="s">
        <v>11</v>
      </c>
      <c r="C42" s="4">
        <f>COUNTIF(Data!H:H,3)</f>
        <v>0</v>
      </c>
      <c r="D42" s="5">
        <f>IF(COUNTIF(Data!H:H,"&gt;0")=0,"",COUNTIF(Data!H:H,3)/COUNTIF(Data!H:H,"&gt;0"))</f>
      </c>
    </row>
    <row r="43" spans="1:4" s="11" customFormat="1" ht="14.25">
      <c r="A43" s="70"/>
      <c r="B43" s="4" t="s">
        <v>269</v>
      </c>
      <c r="C43" s="4">
        <f>COUNTIF(Data!H:H,4)</f>
        <v>0</v>
      </c>
      <c r="D43" s="5">
        <f>IF(COUNTIF(Data!H:H,"&gt;0")=0,"",COUNTIF(Data!H:H,4)/COUNTIF(Data!H:H,"&gt;0"))</f>
      </c>
    </row>
    <row r="44" spans="1:4" s="11" customFormat="1" ht="14.25">
      <c r="A44" s="70"/>
      <c r="B44" s="6" t="s">
        <v>8</v>
      </c>
      <c r="C44" s="4">
        <f>COUNTIF(Data!H:H,"-")</f>
        <v>0</v>
      </c>
      <c r="D44" s="5"/>
    </row>
    <row r="45" spans="1:4" s="11" customFormat="1" ht="14.25">
      <c r="A45" s="70"/>
      <c r="B45" s="4"/>
      <c r="C45" s="4"/>
      <c r="D45" s="5"/>
    </row>
    <row r="46" spans="1:4" s="12" customFormat="1" ht="14.25">
      <c r="A46" s="71" t="s">
        <v>241</v>
      </c>
      <c r="B46" s="7" t="s">
        <v>270</v>
      </c>
      <c r="C46" s="7">
        <f>COUNTIF(Data!I:I,1)</f>
        <v>0</v>
      </c>
      <c r="D46" s="8">
        <f>IF(COUNTIF(Data!I:I,"&gt;0")=0,"",COUNTIF(Data!I:I,1)/COUNTIF(Data!I:I,"&gt;0"))</f>
      </c>
    </row>
    <row r="47" spans="1:4" s="12" customFormat="1" ht="14.25">
      <c r="A47" s="72"/>
      <c r="B47" s="7" t="s">
        <v>271</v>
      </c>
      <c r="C47" s="7">
        <f>COUNTIF(Data!I:I,2)</f>
        <v>0</v>
      </c>
      <c r="D47" s="8">
        <f>IF(COUNTIF(Data!I:I,"&gt;0")=0,"",COUNTIF(Data!I:I,2)/COUNTIF(Data!I:I,"&gt;0"))</f>
      </c>
    </row>
    <row r="48" spans="1:4" s="12" customFormat="1" ht="14.25">
      <c r="A48" s="72"/>
      <c r="B48" s="7" t="s">
        <v>272</v>
      </c>
      <c r="C48" s="7">
        <f>COUNTIF(Data!I:I,3)</f>
        <v>0</v>
      </c>
      <c r="D48" s="8">
        <f>IF(COUNTIF(Data!I:I,"&gt;0")=0,"",COUNTIF(Data!I:I,3)/COUNTIF(Data!I:I,"&gt;0"))</f>
      </c>
    </row>
    <row r="49" spans="1:4" s="12" customFormat="1" ht="14.25">
      <c r="A49" s="72"/>
      <c r="B49" s="7" t="s">
        <v>273</v>
      </c>
      <c r="C49" s="7">
        <f>COUNTIF(Data!I:I,4)</f>
        <v>0</v>
      </c>
      <c r="D49" s="8">
        <f>IF(COUNTIF(Data!I:I,"&gt;0")=0,"",COUNTIF(Data!I:I,4)/COUNTIF(Data!I:I,"&gt;0"))</f>
      </c>
    </row>
    <row r="50" spans="1:4" s="12" customFormat="1" ht="14.25">
      <c r="A50" s="72"/>
      <c r="B50" s="10" t="s">
        <v>8</v>
      </c>
      <c r="C50" s="7">
        <f>COUNTIF(Data!I:I,"-")</f>
        <v>0</v>
      </c>
      <c r="D50" s="8"/>
    </row>
    <row r="51" spans="1:4" s="12" customFormat="1" ht="14.25">
      <c r="A51" s="72"/>
      <c r="B51" s="7"/>
      <c r="C51" s="7"/>
      <c r="D51" s="8"/>
    </row>
    <row r="52" spans="1:4" s="11" customFormat="1" ht="14.25">
      <c r="A52" s="69" t="s">
        <v>245</v>
      </c>
      <c r="B52" s="4" t="s">
        <v>9</v>
      </c>
      <c r="C52" s="4">
        <f>COUNTIF(Data!J:J,1)</f>
        <v>0</v>
      </c>
      <c r="D52" s="5">
        <f>IF(COUNTIF(Data!J:J,"&gt;0")=0,"",COUNTIF(Data!J:J,1)/COUNTIF(Data!J:J,"&gt;0"))</f>
      </c>
    </row>
    <row r="53" spans="1:4" s="11" customFormat="1" ht="14.25">
      <c r="A53" s="70"/>
      <c r="B53" s="4" t="s">
        <v>10</v>
      </c>
      <c r="C53" s="4">
        <f>COUNTIF(Data!J:J,2)</f>
        <v>0</v>
      </c>
      <c r="D53" s="5">
        <f>IF(COUNTIF(Data!J:J,"&gt;0")=0,"",COUNTIF(Data!J:J,2)/COUNTIF(Data!J:J,"&gt;0"))</f>
      </c>
    </row>
    <row r="54" spans="1:4" s="11" customFormat="1" ht="14.25">
      <c r="A54" s="70"/>
      <c r="B54" s="4" t="s">
        <v>11</v>
      </c>
      <c r="C54" s="4">
        <f>COUNTIF(Data!J:J,3)</f>
        <v>0</v>
      </c>
      <c r="D54" s="5">
        <f>IF(COUNTIF(Data!J:J,"&gt;0")=0,"",COUNTIF(Data!J:J,3)/COUNTIF(Data!J:J,"&gt;0"))</f>
      </c>
    </row>
    <row r="55" spans="1:4" s="11" customFormat="1" ht="14.25">
      <c r="A55" s="70"/>
      <c r="B55" s="6" t="s">
        <v>8</v>
      </c>
      <c r="C55" s="4">
        <f>COUNTIF(Data!J:J,"-")</f>
        <v>0</v>
      </c>
      <c r="D55" s="5"/>
    </row>
    <row r="56" spans="1:4" s="11" customFormat="1" ht="14.25">
      <c r="A56" s="70"/>
      <c r="B56" s="4"/>
      <c r="C56" s="4"/>
      <c r="D56" s="5"/>
    </row>
    <row r="57" spans="1:4" s="12" customFormat="1" ht="14.25">
      <c r="A57" s="71" t="s">
        <v>246</v>
      </c>
      <c r="B57" s="7" t="s">
        <v>20</v>
      </c>
      <c r="C57" s="7">
        <f>COUNTIF(Data!K:K,1)</f>
        <v>0</v>
      </c>
      <c r="D57" s="8">
        <f>IF(COUNTIF(Data!K:K,"&gt;0")=0,"",COUNTIF(Data!K:K,1)/COUNTIF(Data!K:K,"&gt;0"))</f>
      </c>
    </row>
    <row r="58" spans="1:4" s="12" customFormat="1" ht="14.25">
      <c r="A58" s="72"/>
      <c r="B58" s="7" t="s">
        <v>10</v>
      </c>
      <c r="C58" s="7">
        <f>COUNTIF(Data!K:K,2)</f>
        <v>0</v>
      </c>
      <c r="D58" s="8">
        <f>IF(COUNTIF(Data!K:K,"&gt;0")=0,"",COUNTIF(Data!K:K,2)/COUNTIF(Data!K:K,"&gt;0"))</f>
      </c>
    </row>
    <row r="59" spans="1:4" s="12" customFormat="1" ht="14.25">
      <c r="A59" s="72"/>
      <c r="B59" s="7" t="s">
        <v>11</v>
      </c>
      <c r="C59" s="7">
        <f>COUNTIF(Data!K:K,3)</f>
        <v>0</v>
      </c>
      <c r="D59" s="8">
        <f>IF(COUNTIF(Data!K:K,"&gt;0")=0,"",COUNTIF(Data!K:K,3)/COUNTIF(Data!K:K,"&gt;0"))</f>
      </c>
    </row>
    <row r="60" spans="1:4" s="12" customFormat="1" ht="14.25">
      <c r="A60" s="72"/>
      <c r="B60" s="7" t="s">
        <v>274</v>
      </c>
      <c r="C60" s="7">
        <f>COUNTIF(Data!K:K,4)</f>
        <v>0</v>
      </c>
      <c r="D60" s="8">
        <f>IF(COUNTIF(Data!K:K,"&gt;0")=0,"",COUNTIF(Data!K:K,4)/COUNTIF(Data!K:K,"&gt;0"))</f>
      </c>
    </row>
    <row r="61" spans="1:4" s="12" customFormat="1" ht="14.25">
      <c r="A61" s="72"/>
      <c r="B61" s="7" t="s">
        <v>275</v>
      </c>
      <c r="C61" s="7">
        <f>COUNTIF(Data!K:K,5)</f>
        <v>0</v>
      </c>
      <c r="D61" s="8">
        <f>IF(COUNTIF(Data!K:K,"&gt;0")=0,"",COUNTIF(Data!K:K,5)/COUNTIF(Data!K:K,"&gt;0"))</f>
      </c>
    </row>
    <row r="62" spans="1:4" s="12" customFormat="1" ht="14.25">
      <c r="A62" s="72"/>
      <c r="B62" s="10" t="s">
        <v>8</v>
      </c>
      <c r="C62" s="7">
        <f>COUNTIF(Data!K:K,"-")</f>
        <v>0</v>
      </c>
      <c r="D62" s="8"/>
    </row>
    <row r="63" spans="1:4" s="12" customFormat="1" ht="14.25">
      <c r="A63" s="72"/>
      <c r="B63" s="7"/>
      <c r="C63" s="7"/>
      <c r="D63" s="8"/>
    </row>
    <row r="64" spans="1:4" s="11" customFormat="1" ht="14.25">
      <c r="A64" s="69" t="s">
        <v>242</v>
      </c>
      <c r="B64" s="4" t="s">
        <v>9</v>
      </c>
      <c r="C64" s="4">
        <f>COUNTIF(Data!L:L,1)</f>
        <v>0</v>
      </c>
      <c r="D64" s="5">
        <f>IF(COUNTIF(Data!L:L,"&gt;0")=0,"",COUNTIF(Data!L:L,1)/COUNTIF(Data!L:L,"&gt;0"))</f>
      </c>
    </row>
    <row r="65" spans="1:4" s="11" customFormat="1" ht="14.25">
      <c r="A65" s="70"/>
      <c r="B65" s="4" t="s">
        <v>10</v>
      </c>
      <c r="C65" s="4">
        <f>COUNTIF(Data!L:L,2)</f>
        <v>0</v>
      </c>
      <c r="D65" s="5">
        <f>IF(COUNTIF(Data!L:L,"&gt;0")=0,"",COUNTIF(Data!L:L,2)/COUNTIF(Data!L:L,"&gt;0"))</f>
      </c>
    </row>
    <row r="66" spans="1:4" s="11" customFormat="1" ht="14.25">
      <c r="A66" s="70"/>
      <c r="B66" s="4" t="s">
        <v>11</v>
      </c>
      <c r="C66" s="4">
        <f>COUNTIF(Data!L:L,3)</f>
        <v>0</v>
      </c>
      <c r="D66" s="5">
        <f>IF(COUNTIF(Data!L:L,"&gt;0")=0,"",COUNTIF(Data!L:L,3)/COUNTIF(Data!L:L,"&gt;0"))</f>
      </c>
    </row>
    <row r="67" spans="1:4" s="11" customFormat="1" ht="14.25">
      <c r="A67" s="70"/>
      <c r="B67" s="6" t="s">
        <v>8</v>
      </c>
      <c r="C67" s="4">
        <f>COUNTIF(Data!L:L,"-")</f>
        <v>0</v>
      </c>
      <c r="D67" s="5"/>
    </row>
    <row r="68" spans="1:4" s="11" customFormat="1" ht="14.25">
      <c r="A68" s="70"/>
      <c r="B68" s="4"/>
      <c r="C68" s="4"/>
      <c r="D68" s="5"/>
    </row>
    <row r="69" spans="1:4" s="9" customFormat="1" ht="14.25">
      <c r="A69" s="64" t="s">
        <v>247</v>
      </c>
      <c r="B69" s="36" t="s">
        <v>276</v>
      </c>
      <c r="C69" s="36">
        <f>COUNTIF(Data!M:M,1)</f>
        <v>0</v>
      </c>
      <c r="D69" s="37">
        <f>IF(COUNTIF(Data!M:M,"&gt;0")=0,"",COUNTIF(Data!M:M,1)/COUNTIF(Data!M:M,"&gt;0"))</f>
      </c>
    </row>
    <row r="70" spans="1:4" s="9" customFormat="1" ht="14.25">
      <c r="A70" s="66"/>
      <c r="B70" s="36" t="s">
        <v>277</v>
      </c>
      <c r="C70" s="36">
        <f>COUNTIF(Data!M:M,2)</f>
        <v>0</v>
      </c>
      <c r="D70" s="37">
        <f>IF(COUNTIF(Data!M:M,"&gt;0")=0,"",COUNTIF(Data!M:M,2)/COUNTIF(Data!M:M,"&gt;0"))</f>
      </c>
    </row>
    <row r="71" spans="1:4" s="9" customFormat="1" ht="14.25">
      <c r="A71" s="66"/>
      <c r="B71" s="36" t="s">
        <v>11</v>
      </c>
      <c r="C71" s="36">
        <f>COUNTIF(Data!M:M,3)</f>
        <v>0</v>
      </c>
      <c r="D71" s="37">
        <f>IF(COUNTIF(Data!M:M,"&gt;0")=0,"",COUNTIF(Data!M:M,3)/COUNTIF(Data!M:M,"&gt;0"))</f>
      </c>
    </row>
    <row r="72" spans="1:4" s="9" customFormat="1" ht="14.25">
      <c r="A72" s="66"/>
      <c r="B72" s="10" t="s">
        <v>8</v>
      </c>
      <c r="C72" s="36">
        <f>COUNTIF(Data!M:M,"-")</f>
        <v>0</v>
      </c>
      <c r="D72" s="37"/>
    </row>
    <row r="73" spans="1:4" s="9" customFormat="1" ht="14.25">
      <c r="A73" s="66"/>
      <c r="B73" s="36"/>
      <c r="D73" s="37"/>
    </row>
    <row r="74" spans="1:4" s="22" customFormat="1" ht="14.25">
      <c r="A74" s="67" t="s">
        <v>248</v>
      </c>
      <c r="B74" s="38" t="s">
        <v>9</v>
      </c>
      <c r="C74" s="38">
        <f>COUNTIF(Data!N:N,1)</f>
        <v>0</v>
      </c>
      <c r="D74" s="39">
        <f>IF(COUNTIF(Data!N:N,"&gt;0")=0,"",COUNTIF(Data!N:N,1)/COUNTIF(Data!N:N,"&gt;0"))</f>
      </c>
    </row>
    <row r="75" spans="1:4" s="22" customFormat="1" ht="14.25">
      <c r="A75" s="68"/>
      <c r="B75" s="38" t="s">
        <v>10</v>
      </c>
      <c r="C75" s="38">
        <f>COUNTIF(Data!N:N,2)</f>
        <v>0</v>
      </c>
      <c r="D75" s="39">
        <f>IF(COUNTIF(Data!N:N,"&gt;0")=0,"",COUNTIF(Data!N:N,2)/COUNTIF(Data!N:N,"&gt;0"))</f>
      </c>
    </row>
    <row r="76" spans="1:4" s="22" customFormat="1" ht="14.25">
      <c r="A76" s="68"/>
      <c r="B76" s="38" t="s">
        <v>11</v>
      </c>
      <c r="C76" s="38">
        <f>COUNTIF(Data!N:N,3)</f>
        <v>0</v>
      </c>
      <c r="D76" s="39">
        <f>IF(COUNTIF(Data!N:N,"&gt;0")=0,"",COUNTIF(Data!N:N,3)/COUNTIF(Data!N:N,"&gt;0"))</f>
      </c>
    </row>
    <row r="77" spans="1:4" s="22" customFormat="1" ht="14.25">
      <c r="A77" s="68"/>
      <c r="B77" s="38" t="s">
        <v>278</v>
      </c>
      <c r="C77" s="38">
        <f>COUNTIF(Data!N:N,4)</f>
        <v>0</v>
      </c>
      <c r="D77" s="39">
        <f>IF(COUNTIF(Data!N:N,"&gt;0")=0,"",COUNTIF(Data!N:N,4)/COUNTIF(Data!N:N,"&gt;0"))</f>
      </c>
    </row>
    <row r="78" spans="1:4" s="22" customFormat="1" ht="14.25">
      <c r="A78" s="68"/>
      <c r="B78" s="38" t="s">
        <v>279</v>
      </c>
      <c r="C78" s="38">
        <f>COUNTIF(Data!N:N,5)</f>
        <v>0</v>
      </c>
      <c r="D78" s="39">
        <f>IF(COUNTIF(Data!N:N,"&gt;0")=0,"",COUNTIF(Data!N:N,5)/COUNTIF(Data!N:N,"&gt;0"))</f>
      </c>
    </row>
    <row r="79" spans="1:4" s="22" customFormat="1" ht="14.25">
      <c r="A79" s="68"/>
      <c r="B79" s="6" t="s">
        <v>8</v>
      </c>
      <c r="C79" s="38">
        <f>COUNTIF(Data!N:N,"-")</f>
        <v>0</v>
      </c>
      <c r="D79" s="39"/>
    </row>
    <row r="80" spans="1:4" s="22" customFormat="1" ht="14.25">
      <c r="A80" s="68"/>
      <c r="B80" s="38"/>
      <c r="C80" s="38"/>
      <c r="D80" s="39"/>
    </row>
    <row r="81" spans="1:4" s="9" customFormat="1" ht="14.25">
      <c r="A81" s="64" t="s">
        <v>249</v>
      </c>
      <c r="B81" s="36" t="s">
        <v>9</v>
      </c>
      <c r="C81" s="36">
        <f>COUNTIF(Data!O:O,1)</f>
        <v>0</v>
      </c>
      <c r="D81" s="37">
        <f>IF(COUNTIF(Data!O:O,"&gt;0")=0,"",COUNTIF(Data!O:O,1)/COUNTIF(Data!O:O,"&gt;0"))</f>
      </c>
    </row>
    <row r="82" spans="1:4" s="9" customFormat="1" ht="14.25">
      <c r="A82" s="64"/>
      <c r="B82" s="36" t="s">
        <v>10</v>
      </c>
      <c r="C82" s="36">
        <f>COUNTIF(Data!O:O,2)</f>
        <v>0</v>
      </c>
      <c r="D82" s="37">
        <f>IF(COUNTIF(Data!O:O,"&gt;0")=0,"",COUNTIF(Data!O:O,2)/COUNTIF(Data!O:O,"&gt;0"))</f>
      </c>
    </row>
    <row r="83" spans="1:4" s="9" customFormat="1" ht="14.25">
      <c r="A83" s="64"/>
      <c r="B83" s="36" t="s">
        <v>280</v>
      </c>
      <c r="C83" s="36">
        <f>COUNTIF(Data!O:O,3)</f>
        <v>0</v>
      </c>
      <c r="D83" s="37">
        <f>IF(COUNTIF(Data!O:O,"&gt;0")=0,"",COUNTIF(Data!O:O,3)/COUNTIF(Data!O:O,"&gt;0"))</f>
      </c>
    </row>
    <row r="84" spans="1:4" s="9" customFormat="1" ht="14.25">
      <c r="A84" s="64"/>
      <c r="B84" s="36" t="s">
        <v>281</v>
      </c>
      <c r="C84" s="36">
        <f>COUNTIF(Data!O:O,4)</f>
        <v>0</v>
      </c>
      <c r="D84" s="37">
        <f>IF(COUNTIF(Data!O:O,"&gt;0")=0,"",COUNTIF(Data!O:O,4)/COUNTIF(Data!O:O,"&gt;0"))</f>
      </c>
    </row>
    <row r="85" spans="1:4" s="9" customFormat="1" ht="14.25">
      <c r="A85" s="64"/>
      <c r="B85" s="10" t="s">
        <v>8</v>
      </c>
      <c r="C85" s="36">
        <f>COUNTIF(Data!O:O,"-")</f>
        <v>0</v>
      </c>
      <c r="D85" s="37"/>
    </row>
    <row r="86" spans="1:4" s="9" customFormat="1" ht="14.25">
      <c r="A86" s="64"/>
      <c r="B86" s="36"/>
      <c r="C86" s="36"/>
      <c r="D86" s="37"/>
    </row>
    <row r="87" spans="1:4" s="22" customFormat="1" ht="14.25">
      <c r="A87" s="67" t="s">
        <v>250</v>
      </c>
      <c r="B87" s="38" t="s">
        <v>9</v>
      </c>
      <c r="C87" s="38">
        <f>COUNTIF(Data!P:P,1)</f>
        <v>0</v>
      </c>
      <c r="D87" s="39">
        <f>IF(COUNTIF(Data!P:P,"&gt;0")=0,"",COUNTIF(Data!P:P,1)/COUNTIF(Data!P:P,"&gt;0"))</f>
      </c>
    </row>
    <row r="88" spans="1:4" s="22" customFormat="1" ht="14.25">
      <c r="A88" s="67"/>
      <c r="B88" s="38" t="s">
        <v>10</v>
      </c>
      <c r="C88" s="38">
        <f>COUNTIF(Data!P:P,2)</f>
        <v>0</v>
      </c>
      <c r="D88" s="39">
        <f>IF(COUNTIF(Data!P:P,"&gt;0")=0,"",COUNTIF(Data!P:P,2)/COUNTIF(Data!P:P,"&gt;0"))</f>
      </c>
    </row>
    <row r="89" spans="1:4" s="22" customFormat="1" ht="14.25">
      <c r="A89" s="67"/>
      <c r="B89" s="38" t="s">
        <v>280</v>
      </c>
      <c r="C89" s="38">
        <f>COUNTIF(Data!P:P,3)</f>
        <v>0</v>
      </c>
      <c r="D89" s="39">
        <f>IF(COUNTIF(Data!P:P,"&gt;0")=0,"",COUNTIF(Data!P:P,3)/COUNTIF(Data!P:P,"&gt;0"))</f>
      </c>
    </row>
    <row r="90" spans="1:4" s="22" customFormat="1" ht="14.25">
      <c r="A90" s="67"/>
      <c r="B90" s="38" t="s">
        <v>282</v>
      </c>
      <c r="C90" s="38">
        <f>COUNTIF(Data!P:P,4)</f>
        <v>0</v>
      </c>
      <c r="D90" s="39">
        <f>IF(COUNTIF(Data!P:P,"&gt;0")=0,"",COUNTIF(Data!P:P,4)/COUNTIF(Data!P:P,"&gt;0"))</f>
      </c>
    </row>
    <row r="91" spans="1:4" s="22" customFormat="1" ht="14.25">
      <c r="A91" s="67"/>
      <c r="B91" s="6" t="s">
        <v>8</v>
      </c>
      <c r="C91" s="38">
        <f>COUNTIF(Data!P:P,"-")</f>
        <v>0</v>
      </c>
      <c r="D91" s="39"/>
    </row>
    <row r="92" spans="1:4" s="22" customFormat="1" ht="14.25">
      <c r="A92" s="67"/>
      <c r="B92" s="6"/>
      <c r="C92" s="38"/>
      <c r="D92" s="39"/>
    </row>
    <row r="93" spans="1:4" s="22" customFormat="1" ht="12.75">
      <c r="A93" s="67"/>
      <c r="B93" s="23"/>
      <c r="C93" s="23"/>
      <c r="D93" s="26"/>
    </row>
    <row r="94" spans="1:4" s="9" customFormat="1" ht="14.25">
      <c r="A94" s="64" t="s">
        <v>251</v>
      </c>
      <c r="B94" s="36" t="s">
        <v>12</v>
      </c>
      <c r="C94" s="36">
        <f>COUNTIF(Data!Q:Q,1)</f>
        <v>0</v>
      </c>
      <c r="D94" s="37">
        <f>IF(COUNTIF(Data!Q:Q,"&gt;0")=0,"",COUNTIF(Data!Q:Q,1)/COUNTIF(Data!Q:Q,"&gt;0"))</f>
      </c>
    </row>
    <row r="95" spans="1:4" s="9" customFormat="1" ht="14.25">
      <c r="A95" s="65"/>
      <c r="B95" s="36" t="s">
        <v>283</v>
      </c>
      <c r="C95" s="36">
        <f>COUNTIF(Data!Q:Q,2)</f>
        <v>0</v>
      </c>
      <c r="D95" s="37">
        <f>IF(COUNTIF(Data!Q:Q,"&gt;0")=0,"",COUNTIF(Data!Q:Q,2)/COUNTIF(Data!Q:Q,"&gt;0"))</f>
      </c>
    </row>
    <row r="96" spans="1:4" s="9" customFormat="1" ht="14.25">
      <c r="A96" s="65"/>
      <c r="B96" s="36" t="s">
        <v>284</v>
      </c>
      <c r="C96" s="36">
        <f>COUNTIF(Data!Q:Q,3)</f>
        <v>0</v>
      </c>
      <c r="D96" s="37">
        <f>IF(COUNTIF(Data!Q:Q,"&gt;0")=0,"",COUNTIF(Data!Q:Q,3)/COUNTIF(Data!Q:Q,"&gt;0"))</f>
      </c>
    </row>
    <row r="97" spans="1:4" s="9" customFormat="1" ht="14.25">
      <c r="A97" s="65"/>
      <c r="B97" s="10" t="s">
        <v>8</v>
      </c>
      <c r="C97" s="36">
        <f>COUNTIF(Data!Q:Q,"-")</f>
        <v>0</v>
      </c>
      <c r="D97" s="37"/>
    </row>
    <row r="98" spans="1:4" s="9" customFormat="1" ht="14.25">
      <c r="A98" s="65"/>
      <c r="B98" s="36"/>
      <c r="C98" s="36"/>
      <c r="D98" s="37"/>
    </row>
  </sheetData>
  <mergeCells count="16">
    <mergeCell ref="A2:A6"/>
    <mergeCell ref="A7:A10"/>
    <mergeCell ref="A11:A20"/>
    <mergeCell ref="A21:A25"/>
    <mergeCell ref="A52:A56"/>
    <mergeCell ref="A57:A63"/>
    <mergeCell ref="A64:A68"/>
    <mergeCell ref="A26:A34"/>
    <mergeCell ref="A40:A45"/>
    <mergeCell ref="A46:A51"/>
    <mergeCell ref="A35:A39"/>
    <mergeCell ref="A94:A98"/>
    <mergeCell ref="A69:A73"/>
    <mergeCell ref="A74:A80"/>
    <mergeCell ref="A81:A86"/>
    <mergeCell ref="A87:A9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A1" sqref="A1"/>
    </sheetView>
  </sheetViews>
  <sheetFormatPr defaultColWidth="9.140625" defaultRowHeight="12.75"/>
  <cols>
    <col min="1" max="1" width="32.7109375" style="0" customWidth="1"/>
    <col min="2" max="2" width="47.140625" style="0" customWidth="1"/>
    <col min="3" max="3" width="18.140625" style="0" customWidth="1"/>
    <col min="4" max="4" width="20.8515625" style="27" customWidth="1"/>
  </cols>
  <sheetData>
    <row r="1" spans="1:4" s="3" customFormat="1" ht="21.75" customHeight="1">
      <c r="A1" s="1" t="s">
        <v>4</v>
      </c>
      <c r="B1" s="2" t="s">
        <v>5</v>
      </c>
      <c r="C1" s="2" t="s">
        <v>6</v>
      </c>
      <c r="D1" s="24" t="s">
        <v>7</v>
      </c>
    </row>
    <row r="2" spans="1:4" s="11" customFormat="1" ht="14.25">
      <c r="A2" s="67" t="s">
        <v>285</v>
      </c>
      <c r="B2" s="15" t="s">
        <v>290</v>
      </c>
      <c r="C2" s="4">
        <f>COUNTIF(Data!R:R,1)</f>
        <v>0</v>
      </c>
      <c r="D2" s="5">
        <f>IF(COUNTIF(Data!R:R,"&gt;0")=0,"",COUNTIF(Data!R:R,1)/COUNTIF(Data!R:R,"&gt;0"))</f>
      </c>
    </row>
    <row r="3" spans="1:4" s="11" customFormat="1" ht="14.25">
      <c r="A3" s="68"/>
      <c r="B3" s="15" t="s">
        <v>11</v>
      </c>
      <c r="C3" s="4">
        <f>COUNTIF(Data!R:R,2)</f>
        <v>0</v>
      </c>
      <c r="D3" s="5">
        <f>IF(COUNTIF(Data!R:R,"&gt;0")=0,"",COUNTIF(Data!R:R,2)/COUNTIF(Data!R:R,"&gt;0"))</f>
      </c>
    </row>
    <row r="4" spans="1:4" s="11" customFormat="1" ht="14.25">
      <c r="A4" s="68"/>
      <c r="B4" s="6" t="s">
        <v>8</v>
      </c>
      <c r="C4" s="4">
        <f>COUNTIF(Data!R:R,"-")</f>
        <v>0</v>
      </c>
      <c r="D4" s="5"/>
    </row>
    <row r="5" spans="1:4" s="11" customFormat="1" ht="15" customHeight="1">
      <c r="A5" s="68"/>
      <c r="B5" s="4"/>
      <c r="C5" s="4"/>
      <c r="D5" s="5"/>
    </row>
    <row r="6" spans="1:4" s="9" customFormat="1" ht="14.25">
      <c r="A6" s="64" t="s">
        <v>286</v>
      </c>
      <c r="B6" s="7" t="s">
        <v>17</v>
      </c>
      <c r="C6" s="7">
        <f>COUNTIF(Data!S:S,1)</f>
        <v>0</v>
      </c>
      <c r="D6" s="8">
        <f>IF(COUNTIF(Data!S:S,"&gt;0")=0,"",COUNTIF(Data!S:S,1)/COUNTIF(Data!S:S,"&gt;0"))</f>
      </c>
    </row>
    <row r="7" spans="1:4" s="9" customFormat="1" ht="14.25">
      <c r="A7" s="76"/>
      <c r="B7" s="7" t="s">
        <v>16</v>
      </c>
      <c r="C7" s="7">
        <f>COUNTIF(Data!S:S,2)</f>
        <v>0</v>
      </c>
      <c r="D7" s="8">
        <f>IF(COUNTIF(Data!S:S,"&gt;0")=0,"",COUNTIF(Data!S:S,2)/COUNTIF(Data!S:S,"&gt;0"))</f>
      </c>
    </row>
    <row r="8" spans="1:4" s="9" customFormat="1" ht="14.25">
      <c r="A8" s="76"/>
      <c r="B8" s="7" t="s">
        <v>15</v>
      </c>
      <c r="C8" s="7">
        <f>COUNTIF(Data!S:S,3)</f>
        <v>0</v>
      </c>
      <c r="D8" s="8">
        <f>IF(COUNTIF(Data!S:S,"&gt;0")=0,"",COUNTIF(Data!S:S,3)/COUNTIF(Data!S:S,"&gt;0"))</f>
      </c>
    </row>
    <row r="9" spans="1:4" s="9" customFormat="1" ht="14.25">
      <c r="A9" s="76"/>
      <c r="B9" s="7" t="s">
        <v>14</v>
      </c>
      <c r="C9" s="7">
        <f>COUNTIF(Data!S:S,4)</f>
        <v>0</v>
      </c>
      <c r="D9" s="8">
        <f>IF(COUNTIF(Data!S:S,"&gt;0")=0,"",COUNTIF(Data!S:S,4)/COUNTIF(Data!S:S,"&gt;0"))</f>
      </c>
    </row>
    <row r="10" spans="1:4" s="9" customFormat="1" ht="14.25">
      <c r="A10" s="76"/>
      <c r="B10" s="7" t="s">
        <v>13</v>
      </c>
      <c r="C10" s="7">
        <f>COUNTIF(Data!S:S,5)</f>
        <v>0</v>
      </c>
      <c r="D10" s="8">
        <f>IF(COUNTIF(Data!S:S,"&gt;0")=0,"",COUNTIF(Data!S:S,5)/COUNTIF(Data!S:S,"&gt;0"))</f>
      </c>
    </row>
    <row r="11" spans="1:4" s="9" customFormat="1" ht="14.25">
      <c r="A11" s="76"/>
      <c r="B11" s="7" t="s">
        <v>45</v>
      </c>
      <c r="C11" s="7">
        <f>COUNTIF(Data!S:S,6)</f>
        <v>0</v>
      </c>
      <c r="D11" s="8">
        <f>IF(COUNTIF(Data!S:S,"&gt;0")=0,"",COUNTIF(Data!S:S,6)/COUNTIF(Data!S:S,"&gt;0"))</f>
      </c>
    </row>
    <row r="12" spans="1:4" s="9" customFormat="1" ht="14.25">
      <c r="A12" s="76"/>
      <c r="B12" s="10" t="s">
        <v>8</v>
      </c>
      <c r="C12" s="7">
        <f>COUNTIF(Data!S:S,"-")</f>
        <v>0</v>
      </c>
      <c r="D12" s="25"/>
    </row>
    <row r="13" spans="1:4" s="9" customFormat="1" ht="12.75">
      <c r="A13" s="76"/>
      <c r="B13" s="13"/>
      <c r="C13" s="13"/>
      <c r="D13" s="25"/>
    </row>
    <row r="14" spans="1:4" s="22" customFormat="1" ht="14.25">
      <c r="A14" s="67" t="s">
        <v>287</v>
      </c>
      <c r="B14" s="4" t="s">
        <v>291</v>
      </c>
      <c r="C14" s="4">
        <f>COUNTIF(Data!T:T,1)</f>
        <v>0</v>
      </c>
      <c r="D14" s="5">
        <f>IF(COUNTIF(Data!T:T,"&gt;0")=0,"",COUNTIF(Data!T:T,1)/COUNTIF(Data!T:T,"&gt;0"))</f>
      </c>
    </row>
    <row r="15" spans="1:4" s="22" customFormat="1" ht="14.25">
      <c r="A15" s="77"/>
      <c r="B15" s="4" t="s">
        <v>292</v>
      </c>
      <c r="C15" s="4">
        <f>COUNTIF(Data!T:T,2)</f>
        <v>0</v>
      </c>
      <c r="D15" s="5">
        <f>IF(COUNTIF(Data!T:T,"&gt;0")=0,"",COUNTIF(Data!T:T,2)/COUNTIF(Data!T:T,"&gt;0"))</f>
      </c>
    </row>
    <row r="16" spans="1:4" s="22" customFormat="1" ht="14.25">
      <c r="A16" s="77"/>
      <c r="B16" s="4" t="s">
        <v>293</v>
      </c>
      <c r="C16" s="4">
        <f>COUNTIF(Data!T:T,3)</f>
        <v>0</v>
      </c>
      <c r="D16" s="5">
        <f>IF(COUNTIF(Data!T:T,"&gt;0")=0,"",COUNTIF(Data!T:T,3)/COUNTIF(Data!T:T,"&gt;0"))</f>
      </c>
    </row>
    <row r="17" spans="1:4" s="22" customFormat="1" ht="14.25">
      <c r="A17" s="77"/>
      <c r="B17" s="6" t="s">
        <v>8</v>
      </c>
      <c r="C17" s="4">
        <f>COUNTIF(Data!T:T,"-")</f>
        <v>0</v>
      </c>
      <c r="D17" s="26"/>
    </row>
    <row r="18" spans="1:4" s="22" customFormat="1" ht="14.25">
      <c r="A18" s="77"/>
      <c r="B18" s="4"/>
      <c r="C18" s="4"/>
      <c r="D18" s="26"/>
    </row>
    <row r="19" spans="1:4" s="9" customFormat="1" ht="14.25">
      <c r="A19" s="64" t="s">
        <v>288</v>
      </c>
      <c r="B19" s="7" t="s">
        <v>294</v>
      </c>
      <c r="C19" s="7">
        <f>COUNTIF(Data!U:U,1)</f>
        <v>0</v>
      </c>
      <c r="D19" s="8">
        <f>IF(COUNTIF(Data!U:U,"&gt;0")=0,"",COUNTIF(Data!U:U,1)/COUNTIF(Data!U:U,"&gt;0"))</f>
      </c>
    </row>
    <row r="20" spans="1:4" s="9" customFormat="1" ht="14.25">
      <c r="A20" s="76"/>
      <c r="B20" s="7" t="s">
        <v>295</v>
      </c>
      <c r="C20" s="7">
        <f>COUNTIF(Data!U:U,2)</f>
        <v>0</v>
      </c>
      <c r="D20" s="8">
        <f>IF(COUNTIF(Data!U:U,"&gt;0")=0,"",COUNTIF(Data!U:U,2)/COUNTIF(Data!U:U,"&gt;0"))</f>
      </c>
    </row>
    <row r="21" spans="1:4" s="9" customFormat="1" ht="14.25">
      <c r="A21" s="76"/>
      <c r="B21" s="7" t="s">
        <v>296</v>
      </c>
      <c r="C21" s="7">
        <f>COUNTIF(Data!U:U,3)</f>
        <v>0</v>
      </c>
      <c r="D21" s="8">
        <f>IF(COUNTIF(Data!U:U,"&gt;0")=0,"",COUNTIF(Data!U:U,3)/COUNTIF(Data!U:U,"&gt;0"))</f>
      </c>
    </row>
    <row r="22" spans="1:4" s="9" customFormat="1" ht="14.25">
      <c r="A22" s="76"/>
      <c r="B22" s="7" t="s">
        <v>297</v>
      </c>
      <c r="C22" s="7">
        <f>COUNTIF(Data!U:U,4)</f>
        <v>0</v>
      </c>
      <c r="D22" s="8">
        <f>IF(COUNTIF(Data!U:U,"&gt;0")=0,"",COUNTIF(Data!U:U,4)/COUNTIF(Data!U:U,"&gt;0"))</f>
      </c>
    </row>
    <row r="23" spans="1:4" s="9" customFormat="1" ht="14.25">
      <c r="A23" s="76"/>
      <c r="B23" s="7" t="s">
        <v>298</v>
      </c>
      <c r="C23" s="7">
        <f>COUNTIF(Data!U:U,5)</f>
        <v>0</v>
      </c>
      <c r="D23" s="8">
        <f>IF(COUNTIF(Data!U:U,"&gt;0")=0,"",COUNTIF(Data!U:U,5)/COUNTIF(Data!U:U,"&gt;0"))</f>
      </c>
    </row>
    <row r="24" spans="1:4" s="9" customFormat="1" ht="14.25">
      <c r="A24" s="76"/>
      <c r="B24" s="7" t="s">
        <v>299</v>
      </c>
      <c r="C24" s="7">
        <f>COUNTIF(Data!U:U,6)</f>
        <v>0</v>
      </c>
      <c r="D24" s="8">
        <f>IF(COUNTIF(Data!U:U,"&gt;0")=0,"",COUNTIF(Data!U:U,6)/COUNTIF(Data!U:U,"&gt;0"))</f>
      </c>
    </row>
    <row r="25" spans="1:4" s="9" customFormat="1" ht="14.25">
      <c r="A25" s="76"/>
      <c r="B25" s="7" t="s">
        <v>22</v>
      </c>
      <c r="C25" s="7">
        <f>COUNTIF(Data!U:U,7)</f>
        <v>0</v>
      </c>
      <c r="D25" s="8">
        <f>IF(COUNTIF(Data!U:U,"&gt;0")=0,"",COUNTIF(Data!U:U,7)/COUNTIF(Data!U:U,"&gt;0"))</f>
      </c>
    </row>
    <row r="26" spans="1:4" s="9" customFormat="1" ht="14.25">
      <c r="A26" s="76"/>
      <c r="B26" s="10" t="s">
        <v>8</v>
      </c>
      <c r="C26" s="7">
        <f>COUNTIF(Data!U:U,"-")</f>
        <v>0</v>
      </c>
      <c r="D26" s="8"/>
    </row>
    <row r="27" spans="1:4" s="9" customFormat="1" ht="14.25">
      <c r="A27" s="76"/>
      <c r="B27" s="7"/>
      <c r="C27" s="7"/>
      <c r="D27" s="25"/>
    </row>
    <row r="28" spans="1:4" s="22" customFormat="1" ht="14.25">
      <c r="A28" s="67" t="s">
        <v>289</v>
      </c>
      <c r="B28" s="4" t="s">
        <v>12</v>
      </c>
      <c r="C28" s="4">
        <f>COUNTIF(Data!V:V,1)</f>
        <v>0</v>
      </c>
      <c r="D28" s="5">
        <f>IF(COUNTIF(Data!V:V,"&gt;0")=0,"",COUNTIF(Data!V:V,1)/COUNTIF(Data!V:V,"&gt;0"))</f>
      </c>
    </row>
    <row r="29" spans="1:4" s="22" customFormat="1" ht="14.25">
      <c r="A29" s="68"/>
      <c r="B29" s="4" t="s">
        <v>300</v>
      </c>
      <c r="C29" s="4">
        <f>COUNTIF(Data!V:V,2)</f>
        <v>0</v>
      </c>
      <c r="D29" s="5">
        <f>IF(COUNTIF(Data!V:V,"&gt;0")=0,"",COUNTIF(Data!V:V,2)/COUNTIF(Data!V:V,"&gt;0"))</f>
      </c>
    </row>
    <row r="30" spans="1:4" s="22" customFormat="1" ht="14.25">
      <c r="A30" s="68"/>
      <c r="B30" s="4" t="s">
        <v>301</v>
      </c>
      <c r="C30" s="4">
        <f>COUNTIF(Data!V:V,3)</f>
        <v>0</v>
      </c>
      <c r="D30" s="5">
        <f>IF(COUNTIF(Data!V:V,"&gt;0")=0,"",COUNTIF(Data!V:V,3)/COUNTIF(Data!V:V,"&gt;0"))</f>
      </c>
    </row>
    <row r="31" spans="1:4" s="22" customFormat="1" ht="14.25">
      <c r="A31" s="68"/>
      <c r="B31" s="4" t="s">
        <v>302</v>
      </c>
      <c r="C31" s="4">
        <f>COUNTIF(Data!V:V,4)</f>
        <v>0</v>
      </c>
      <c r="D31" s="5">
        <f>IF(COUNTIF(Data!V:V,"&gt;0")=0,"",COUNTIF(Data!V:V,4)/COUNTIF(Data!V:V,"&gt;0"))</f>
      </c>
    </row>
    <row r="32" spans="1:4" s="22" customFormat="1" ht="14.25">
      <c r="A32" s="68"/>
      <c r="B32" s="6" t="s">
        <v>8</v>
      </c>
      <c r="C32" s="4">
        <f>COUNTIF(Data!V:V,"-")</f>
        <v>0</v>
      </c>
      <c r="D32" s="5"/>
    </row>
    <row r="33" spans="1:4" s="22" customFormat="1" ht="14.25">
      <c r="A33" s="68"/>
      <c r="B33" s="4"/>
      <c r="C33" s="4"/>
      <c r="D33" s="26"/>
    </row>
  </sheetData>
  <mergeCells count="5">
    <mergeCell ref="A28:A33"/>
    <mergeCell ref="A2:A5"/>
    <mergeCell ref="A6:A13"/>
    <mergeCell ref="A14:A18"/>
    <mergeCell ref="A19:A2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1" sqref="A1"/>
    </sheetView>
  </sheetViews>
  <sheetFormatPr defaultColWidth="9.140625" defaultRowHeight="12.75"/>
  <cols>
    <col min="1" max="1" width="27.421875" style="0" customWidth="1"/>
    <col min="2" max="2" width="37.00390625" style="19" customWidth="1"/>
    <col min="3" max="3" width="19.140625" style="14" customWidth="1"/>
    <col min="4" max="4" width="18.28125" style="32" customWidth="1"/>
  </cols>
  <sheetData>
    <row r="1" spans="1:4" s="3" customFormat="1" ht="21.75" customHeight="1">
      <c r="A1" s="1" t="s">
        <v>4</v>
      </c>
      <c r="B1" s="16" t="s">
        <v>5</v>
      </c>
      <c r="C1" s="2" t="s">
        <v>6</v>
      </c>
      <c r="D1" s="29" t="s">
        <v>7</v>
      </c>
    </row>
    <row r="2" spans="1:4" s="11" customFormat="1" ht="12" customHeight="1">
      <c r="A2" s="69" t="s">
        <v>303</v>
      </c>
      <c r="B2" s="17" t="s">
        <v>12</v>
      </c>
      <c r="C2" s="4">
        <f>COUNTIF(Data!W:W,1)</f>
        <v>0</v>
      </c>
      <c r="D2" s="5">
        <f>IF(COUNTIF(Data!W:W,"&gt;0")=0,"",COUNTIF(Data!W:W,1)/COUNTIF(Data!W:W,"&gt;0"))</f>
      </c>
    </row>
    <row r="3" spans="1:4" s="11" customFormat="1" ht="14.25">
      <c r="A3" s="70"/>
      <c r="B3" s="17" t="s">
        <v>11</v>
      </c>
      <c r="C3" s="4">
        <f>COUNTIF(Data!W:W,2)</f>
        <v>0</v>
      </c>
      <c r="D3" s="5">
        <f>IF(COUNTIF(Data!W:W,"&gt;0")=0,"",COUNTIF(Data!W:W,2)/COUNTIF(Data!W:W,"&gt;0"))</f>
      </c>
    </row>
    <row r="4" spans="1:4" s="11" customFormat="1" ht="14.25">
      <c r="A4" s="70"/>
      <c r="B4" s="17" t="s">
        <v>22</v>
      </c>
      <c r="C4" s="4">
        <f>COUNTIF(Data!W:W,3)</f>
        <v>0</v>
      </c>
      <c r="D4" s="5">
        <f>IF(COUNTIF(Data!W:W,"&gt;0")=0,"",COUNTIF(Data!W:W,3)/COUNTIF(Data!W:W,"&gt;0"))</f>
      </c>
    </row>
    <row r="5" spans="1:4" s="11" customFormat="1" ht="14.25">
      <c r="A5" s="70"/>
      <c r="B5" s="18" t="s">
        <v>8</v>
      </c>
      <c r="C5" s="4">
        <f>COUNTIF(Data!W:W,"-")</f>
        <v>0</v>
      </c>
      <c r="D5" s="30"/>
    </row>
    <row r="6" spans="1:4" s="11" customFormat="1" ht="14.25">
      <c r="A6" s="70"/>
      <c r="B6" s="17"/>
      <c r="C6" s="4"/>
      <c r="D6" s="30"/>
    </row>
    <row r="7" spans="1:4" s="12" customFormat="1" ht="14.25">
      <c r="A7" s="71" t="s">
        <v>304</v>
      </c>
      <c r="B7" s="20" t="s">
        <v>20</v>
      </c>
      <c r="C7" s="7">
        <f>COUNTIF(Data!X:X,1)</f>
        <v>0</v>
      </c>
      <c r="D7" s="31">
        <f>IF(COUNTIF(Data!X:X,"&gt;0")=0,"",COUNTIF(Data!X:X,1)/COUNTIF(Data!X:X,"&gt;0"))</f>
      </c>
    </row>
    <row r="8" spans="1:4" s="12" customFormat="1" ht="14.25">
      <c r="A8" s="72"/>
      <c r="B8" s="20" t="s">
        <v>10</v>
      </c>
      <c r="C8" s="7">
        <f>COUNTIF(Data!X:X,2)</f>
        <v>0</v>
      </c>
      <c r="D8" s="31">
        <f>IF(COUNTIF(Data!X:X,"&gt;0")=0,"",COUNTIF(Data!X:X,2)/COUNTIF(Data!X:X,"&gt;0"))</f>
      </c>
    </row>
    <row r="9" spans="1:4" s="12" customFormat="1" ht="14.25">
      <c r="A9" s="72"/>
      <c r="B9" s="20" t="s">
        <v>11</v>
      </c>
      <c r="C9" s="7">
        <f>COUNTIF(Data!X:X,3)</f>
        <v>0</v>
      </c>
      <c r="D9" s="31">
        <f>IF(COUNTIF(Data!X:X,"&gt;0")=0,"",COUNTIF(Data!X:X,3)/COUNTIF(Data!X:X,"&gt;0"))</f>
      </c>
    </row>
    <row r="10" spans="1:4" s="12" customFormat="1" ht="14.25">
      <c r="A10" s="72"/>
      <c r="B10" s="20" t="s">
        <v>302</v>
      </c>
      <c r="C10" s="7">
        <f>COUNTIF(Data!X:X,4)</f>
        <v>0</v>
      </c>
      <c r="D10" s="31">
        <f>IF(COUNTIF(Data!X:X,"&gt;0")=0,"",COUNTIF(Data!X:X,4)/COUNTIF(Data!X:X,"&gt;0"))</f>
      </c>
    </row>
    <row r="11" spans="1:4" s="12" customFormat="1" ht="14.25">
      <c r="A11" s="72"/>
      <c r="B11" s="21" t="s">
        <v>8</v>
      </c>
      <c r="C11" s="7">
        <f>COUNTIF(Data!X:X,"-")</f>
        <v>0</v>
      </c>
      <c r="D11" s="31"/>
    </row>
    <row r="12" spans="1:4" s="12" customFormat="1" ht="14.25">
      <c r="A12" s="72"/>
      <c r="B12" s="20"/>
      <c r="C12" s="7"/>
      <c r="D12" s="31"/>
    </row>
    <row r="13" spans="1:4" s="11" customFormat="1" ht="14.25">
      <c r="A13" s="69" t="s">
        <v>305</v>
      </c>
      <c r="B13" s="17" t="s">
        <v>290</v>
      </c>
      <c r="C13" s="4">
        <f>COUNTIF(Data!Y:Y,1)</f>
        <v>0</v>
      </c>
      <c r="D13" s="30">
        <f>IF(COUNTIF(Data!Y:Y,"&gt;0")=0,"",COUNTIF(Data!Y:Y,1)/COUNTIF(Data!Y:Y,"&gt;0"))</f>
      </c>
    </row>
    <row r="14" spans="1:4" s="11" customFormat="1" ht="14.25">
      <c r="A14" s="70"/>
      <c r="B14" s="17" t="s">
        <v>11</v>
      </c>
      <c r="C14" s="4">
        <f>COUNTIF(Data!Y:Y,2)</f>
        <v>0</v>
      </c>
      <c r="D14" s="30">
        <f>IF(COUNTIF(Data!Y:Y,"&gt;0")=0,"",COUNTIF(Data!Y:Y,2)/COUNTIF(Data!Y:Y,"&gt;0"))</f>
      </c>
    </row>
    <row r="15" spans="1:4" s="11" customFormat="1" ht="14.25">
      <c r="A15" s="70"/>
      <c r="B15" s="17" t="s">
        <v>302</v>
      </c>
      <c r="C15" s="4">
        <f>COUNTIF(Data!Y:Y,3)</f>
        <v>0</v>
      </c>
      <c r="D15" s="30">
        <f>IF(COUNTIF(Data!Y:Y,"&gt;0")=0,"",COUNTIF(Data!Y:Y,3)/COUNTIF(Data!Y:Y,"&gt;0"))</f>
      </c>
    </row>
    <row r="16" spans="1:4" s="11" customFormat="1" ht="14.25">
      <c r="A16" s="70"/>
      <c r="B16" s="18" t="s">
        <v>8</v>
      </c>
      <c r="C16" s="4">
        <f>COUNTIF(Data!Y:Y,"-")</f>
        <v>0</v>
      </c>
      <c r="D16" s="30"/>
    </row>
    <row r="17" spans="1:4" s="11" customFormat="1" ht="14.25">
      <c r="A17" s="70"/>
      <c r="B17" s="17"/>
      <c r="C17" s="4"/>
      <c r="D17" s="30"/>
    </row>
    <row r="18" spans="1:4" s="12" customFormat="1" ht="14.25">
      <c r="A18" s="71" t="s">
        <v>306</v>
      </c>
      <c r="B18" s="20" t="s">
        <v>12</v>
      </c>
      <c r="C18" s="7">
        <f>COUNTIF(Data!Z:Z,1)</f>
        <v>0</v>
      </c>
      <c r="D18" s="31">
        <f>IF(COUNTIF(Data!Z:Z,"&gt;0")=0,"",COUNTIF(Data!Z:Z,1)/COUNTIF(Data!Z:Z,"&gt;0"))</f>
      </c>
    </row>
    <row r="19" spans="1:4" s="12" customFormat="1" ht="14.25">
      <c r="A19" s="72"/>
      <c r="B19" s="20" t="s">
        <v>11</v>
      </c>
      <c r="C19" s="7">
        <f>COUNTIF(Data!Z:Z,2)</f>
        <v>0</v>
      </c>
      <c r="D19" s="31">
        <f>IF(COUNTIF(Data!Z:Z,"&gt;0")=0,"",COUNTIF(Data!Z:Z,2)/COUNTIF(Data!Z:Z,"&gt;0"))</f>
      </c>
    </row>
    <row r="20" spans="1:4" s="12" customFormat="1" ht="14.25">
      <c r="A20" s="72"/>
      <c r="B20" s="20" t="s">
        <v>302</v>
      </c>
      <c r="C20" s="7">
        <f>COUNTIF(Data!Z:Z,3)</f>
        <v>0</v>
      </c>
      <c r="D20" s="31">
        <f>IF(COUNTIF(Data!Z:Z,"&gt;0")=0,"",COUNTIF(Data!Z:Z,3)/COUNTIF(Data!Z:Z,"&gt;0"))</f>
      </c>
    </row>
    <row r="21" spans="1:4" s="12" customFormat="1" ht="14.25">
      <c r="A21" s="72"/>
      <c r="B21" s="21" t="s">
        <v>8</v>
      </c>
      <c r="C21" s="7">
        <f>COUNTIF(Data!Z:Z,"-")</f>
        <v>0</v>
      </c>
      <c r="D21" s="31"/>
    </row>
    <row r="22" spans="1:4" s="12" customFormat="1" ht="14.25">
      <c r="A22" s="72"/>
      <c r="B22" s="20"/>
      <c r="C22" s="7"/>
      <c r="D22" s="31"/>
    </row>
    <row r="23" spans="1:4" s="22" customFormat="1" ht="14.25">
      <c r="A23" s="67" t="s">
        <v>307</v>
      </c>
      <c r="B23" s="40" t="s">
        <v>309</v>
      </c>
      <c r="C23" s="38">
        <f>COUNTIF(Data!AA:AA,1)</f>
        <v>0</v>
      </c>
      <c r="D23" s="41">
        <f>IF(COUNTIF(Data!AA:AA,"&gt;0")=0,"",COUNTIF(Data!AA:AA,1)/COUNTIF(Data!AA:AA,"&gt;0"))</f>
      </c>
    </row>
    <row r="24" spans="1:4" s="22" customFormat="1" ht="14.25">
      <c r="A24" s="67"/>
      <c r="B24" s="40" t="s">
        <v>310</v>
      </c>
      <c r="C24" s="38">
        <f>COUNTIF(Data!AA:AA,2)</f>
        <v>0</v>
      </c>
      <c r="D24" s="41">
        <f>IF(COUNTIF(Data!AA:AA,"&gt;0")=0,"",COUNTIF(Data!AA:AA,2)/COUNTIF(Data!AA:AA,"&gt;0"))</f>
      </c>
    </row>
    <row r="25" spans="1:4" s="22" customFormat="1" ht="14.25">
      <c r="A25" s="67"/>
      <c r="B25" s="40" t="s">
        <v>311</v>
      </c>
      <c r="C25" s="38">
        <f>COUNTIF(Data!AA:AA,3)</f>
        <v>0</v>
      </c>
      <c r="D25" s="41">
        <f>IF(COUNTIF(Data!AA:AA,"&gt;0")=0,"",COUNTIF(Data!AA:AA,3)/COUNTIF(Data!AA:AA,"&gt;0"))</f>
      </c>
    </row>
    <row r="26" spans="1:4" s="22" customFormat="1" ht="14.25">
      <c r="A26" s="67"/>
      <c r="B26" s="40" t="s">
        <v>312</v>
      </c>
      <c r="C26" s="38">
        <f>COUNTIF(Data!AA:AA,4)</f>
        <v>0</v>
      </c>
      <c r="D26" s="41">
        <f>IF(COUNTIF(Data!AA:AA,"&gt;0")=0,"",COUNTIF(Data!AA:AA,4)/COUNTIF(Data!AA:AA,"&gt;0"))</f>
      </c>
    </row>
    <row r="27" spans="1:4" s="22" customFormat="1" ht="14.25">
      <c r="A27" s="67"/>
      <c r="B27" s="18" t="s">
        <v>8</v>
      </c>
      <c r="C27" s="38">
        <f>COUNTIF(Data!AA:AA,"-")</f>
        <v>0</v>
      </c>
      <c r="D27" s="41"/>
    </row>
    <row r="28" spans="1:4" s="22" customFormat="1" ht="14.25">
      <c r="A28" s="67"/>
      <c r="B28" s="40"/>
      <c r="C28" s="38"/>
      <c r="D28" s="41"/>
    </row>
    <row r="29" spans="1:4" s="9" customFormat="1" ht="14.25">
      <c r="A29" s="64" t="s">
        <v>308</v>
      </c>
      <c r="B29" s="42" t="s">
        <v>9</v>
      </c>
      <c r="C29" s="36">
        <f>COUNTIF(Data!AB:AB,1)</f>
        <v>0</v>
      </c>
      <c r="D29" s="43">
        <f>IF(COUNTIF(Data!AB:AB,"&gt;0")=0,"",COUNTIF(Data!AB:AB,1)/COUNTIF(Data!AB:AB,"&gt;0"))</f>
      </c>
    </row>
    <row r="30" spans="1:4" s="9" customFormat="1" ht="14.25">
      <c r="A30" s="64"/>
      <c r="B30" s="42" t="s">
        <v>10</v>
      </c>
      <c r="C30" s="36">
        <f>COUNTIF(Data!AB:AB,2)</f>
        <v>0</v>
      </c>
      <c r="D30" s="43">
        <f>IF(COUNTIF(Data!AB:AB,"&gt;0")=0,"",COUNTIF(Data!AB:AB,2)/COUNTIF(Data!AB:AB,"&gt;0"))</f>
      </c>
    </row>
    <row r="31" spans="1:4" s="9" customFormat="1" ht="14.25">
      <c r="A31" s="64"/>
      <c r="B31" s="42" t="s">
        <v>11</v>
      </c>
      <c r="C31" s="36">
        <f>COUNTIF(Data!AB:AB,3)</f>
        <v>0</v>
      </c>
      <c r="D31" s="43">
        <f>IF(COUNTIF(Data!AB:AB,"&gt;0")=0,"",COUNTIF(Data!AB:AB,3)/COUNTIF(Data!AB:AB,"&gt;0"))</f>
      </c>
    </row>
    <row r="32" spans="1:4" s="9" customFormat="1" ht="14.25">
      <c r="A32" s="64"/>
      <c r="B32" s="42" t="s">
        <v>302</v>
      </c>
      <c r="C32" s="36">
        <f>COUNTIF(Data!AB:AB,4)</f>
        <v>0</v>
      </c>
      <c r="D32" s="43">
        <f>IF(COUNTIF(Data!AB:AB,"&gt;0")=0,"",COUNTIF(Data!AB:AB,4)/COUNTIF(Data!AB:AB,"&gt;0"))</f>
      </c>
    </row>
    <row r="33" spans="1:4" s="9" customFormat="1" ht="14.25">
      <c r="A33" s="64"/>
      <c r="B33" s="21" t="s">
        <v>8</v>
      </c>
      <c r="C33" s="36">
        <f>COUNTIF(Data!AB:AB,"-")</f>
        <v>0</v>
      </c>
      <c r="D33" s="43"/>
    </row>
    <row r="34" spans="1:4" s="9" customFormat="1" ht="14.25">
      <c r="A34" s="64"/>
      <c r="B34" s="42"/>
      <c r="C34" s="36"/>
      <c r="D34" s="43"/>
    </row>
    <row r="35" spans="2:4" ht="14.25">
      <c r="B35" s="44"/>
      <c r="C35" s="45"/>
      <c r="D35" s="46"/>
    </row>
  </sheetData>
  <mergeCells count="6">
    <mergeCell ref="A23:A28"/>
    <mergeCell ref="A29:A34"/>
    <mergeCell ref="A18:A22"/>
    <mergeCell ref="A2:A6"/>
    <mergeCell ref="A7:A12"/>
    <mergeCell ref="A13:A1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1" sqref="A1"/>
    </sheetView>
  </sheetViews>
  <sheetFormatPr defaultColWidth="9.140625" defaultRowHeight="12.75"/>
  <cols>
    <col min="1" max="1" width="27.421875" style="0" customWidth="1"/>
    <col min="2" max="2" width="49.28125" style="14" customWidth="1"/>
    <col min="3" max="3" width="16.421875" style="14" customWidth="1"/>
    <col min="4" max="4" width="17.57421875" style="28" customWidth="1"/>
  </cols>
  <sheetData>
    <row r="1" spans="1:4" s="3" customFormat="1" ht="21.75" customHeight="1">
      <c r="A1" s="1" t="s">
        <v>4</v>
      </c>
      <c r="B1" s="2" t="s">
        <v>5</v>
      </c>
      <c r="C1" s="2" t="s">
        <v>6</v>
      </c>
      <c r="D1" s="24" t="s">
        <v>7</v>
      </c>
    </row>
    <row r="2" spans="1:4" s="11" customFormat="1" ht="14.25">
      <c r="A2" s="69" t="s">
        <v>313</v>
      </c>
      <c r="B2" s="4" t="s">
        <v>12</v>
      </c>
      <c r="C2" s="4">
        <f>COUNTIF(Data!AC:AC,1)</f>
        <v>0</v>
      </c>
      <c r="D2" s="5">
        <f>IF(COUNTIF(Data!AC:AC,"&gt;0")=0,"",COUNTIF(Data!AC:AC,1)/COUNTIF(Data!AC:AC,"&gt;0"))</f>
      </c>
    </row>
    <row r="3" spans="1:4" s="11" customFormat="1" ht="14.25">
      <c r="A3" s="70"/>
      <c r="B3" s="4" t="s">
        <v>11</v>
      </c>
      <c r="C3" s="4">
        <f>COUNTIF(Data!AC:AC,2)</f>
        <v>0</v>
      </c>
      <c r="D3" s="5">
        <f>IF(COUNTIF(Data!AC:AC,"&gt;0")=0,"",COUNTIF(Data!AC:AC,2)/COUNTIF(Data!AC:AC,"&gt;0"))</f>
      </c>
    </row>
    <row r="4" spans="1:4" s="11" customFormat="1" ht="14.25">
      <c r="A4" s="70"/>
      <c r="B4" s="6" t="s">
        <v>8</v>
      </c>
      <c r="C4" s="4">
        <f>COUNTIF(Data!AC:AC,"-")</f>
        <v>0</v>
      </c>
      <c r="D4" s="5"/>
    </row>
    <row r="5" spans="1:4" s="11" customFormat="1" ht="14.25">
      <c r="A5" s="70"/>
      <c r="B5" s="4"/>
      <c r="C5" s="4"/>
      <c r="D5" s="4"/>
    </row>
    <row r="6" spans="1:4" s="11" customFormat="1" ht="14.25">
      <c r="A6" s="70"/>
      <c r="B6" s="6"/>
      <c r="C6" s="4"/>
      <c r="D6" s="5"/>
    </row>
    <row r="7" spans="1:4" s="11" customFormat="1" ht="14.25">
      <c r="A7" s="70"/>
      <c r="B7" s="6"/>
      <c r="C7" s="4"/>
      <c r="D7" s="5"/>
    </row>
    <row r="8" spans="1:4" s="11" customFormat="1" ht="14.25">
      <c r="A8" s="70"/>
      <c r="B8" s="6"/>
      <c r="C8" s="4"/>
      <c r="D8" s="5"/>
    </row>
    <row r="9" spans="1:4" s="11" customFormat="1" ht="14.25">
      <c r="A9" s="70"/>
      <c r="B9" s="6"/>
      <c r="C9" s="4"/>
      <c r="D9" s="5"/>
    </row>
    <row r="10" spans="1:4" s="11" customFormat="1" ht="14.25">
      <c r="A10" s="70"/>
      <c r="B10" s="4"/>
      <c r="C10" s="4"/>
      <c r="D10" s="5"/>
    </row>
    <row r="11" spans="1:4" s="12" customFormat="1" ht="14.25">
      <c r="A11" s="71" t="s">
        <v>0</v>
      </c>
      <c r="B11" s="7" t="s">
        <v>12</v>
      </c>
      <c r="C11" s="7">
        <f>COUNTIF(Data!AD:AD,1)</f>
        <v>0</v>
      </c>
      <c r="D11" s="8">
        <f>IF(COUNTIF(Data!AD:AD,"&gt;0")=0,"",COUNTIF(Data!AD:AD,1)/COUNTIF(Data!AD:AD,"&gt;0"))</f>
      </c>
    </row>
    <row r="12" spans="1:4" s="12" customFormat="1" ht="14.25">
      <c r="A12" s="72"/>
      <c r="B12" s="7" t="s">
        <v>11</v>
      </c>
      <c r="C12" s="7">
        <f>COUNTIF(Data!AD:AD,2)</f>
        <v>0</v>
      </c>
      <c r="D12" s="8">
        <f>IF(COUNTIF(Data!AD:AD,"&gt;0")=0,"",COUNTIF(Data!AD:AD,2)/COUNTIF(Data!AD:AD,"&gt;0"))</f>
      </c>
    </row>
    <row r="13" spans="1:4" s="12" customFormat="1" ht="14.25">
      <c r="A13" s="72"/>
      <c r="B13" s="7" t="s">
        <v>2</v>
      </c>
      <c r="C13" s="7">
        <f>COUNTIF(Data!AD:AD,3)</f>
        <v>0</v>
      </c>
      <c r="D13" s="8">
        <f>IF(COUNTIF(Data!AD:AD,"&gt;0")=0,"",COUNTIF(Data!AD:AD,3)/COUNTIF(Data!AD:AD,"&gt;0"))</f>
      </c>
    </row>
    <row r="14" spans="1:4" s="12" customFormat="1" ht="14.25">
      <c r="A14" s="72"/>
      <c r="B14" s="10" t="s">
        <v>8</v>
      </c>
      <c r="C14" s="7">
        <f>COUNTIF(Data!AD:AD,"-")</f>
        <v>0</v>
      </c>
      <c r="D14" s="8"/>
    </row>
    <row r="15" spans="1:4" s="12" customFormat="1" ht="14.25">
      <c r="A15" s="72"/>
      <c r="B15" s="7"/>
      <c r="C15" s="7"/>
      <c r="D15" s="8"/>
    </row>
    <row r="16" spans="1:4" s="11" customFormat="1" ht="14.25">
      <c r="A16" s="69" t="s">
        <v>1</v>
      </c>
      <c r="B16" s="4" t="s">
        <v>20</v>
      </c>
      <c r="C16" s="4">
        <f>COUNTIF(Data!AE:AE,1)</f>
        <v>0</v>
      </c>
      <c r="D16" s="5">
        <f>IF(COUNTIF(Data!AE:AE,"&gt;0")=0,"",COUNTIF(Data!AE:AE,1)/COUNTIF(Data!AE:AE,"&gt;0"))</f>
      </c>
    </row>
    <row r="17" spans="1:4" s="11" customFormat="1" ht="14.25">
      <c r="A17" s="70"/>
      <c r="B17" s="4" t="s">
        <v>10</v>
      </c>
      <c r="C17" s="4">
        <f>COUNTIF(Data!AE:AE,2)</f>
        <v>0</v>
      </c>
      <c r="D17" s="5">
        <f>IF(COUNTIF(Data!AE:AE,"&gt;0")=0,"",COUNTIF(Data!AE:AE,2)/COUNTIF(Data!AE:AE,"&gt;0"))</f>
      </c>
    </row>
    <row r="18" spans="1:4" s="11" customFormat="1" ht="14.25">
      <c r="A18" s="70"/>
      <c r="B18" s="4" t="s">
        <v>11</v>
      </c>
      <c r="C18" s="4">
        <f>COUNTIF(Data!AE:AE,3)</f>
        <v>0</v>
      </c>
      <c r="D18" s="5">
        <f>IF(COUNTIF(Data!AE:AE,"&gt;0")=0,"",COUNTIF(Data!AE:AE,3)/COUNTIF(Data!AE:AE,"&gt;0"))</f>
      </c>
    </row>
    <row r="19" spans="1:4" s="11" customFormat="1" ht="14.25">
      <c r="A19" s="70"/>
      <c r="B19" s="4" t="s">
        <v>3</v>
      </c>
      <c r="C19" s="4">
        <f>COUNTIF(Data!AE:AE,4)</f>
        <v>0</v>
      </c>
      <c r="D19" s="5">
        <f>IF(COUNTIF(Data!AE:AE,"&gt;0")=0,"",COUNTIF(Data!AE:AE,4)/COUNTIF(Data!AE:AE,"&gt;0"))</f>
      </c>
    </row>
    <row r="20" spans="1:4" s="11" customFormat="1" ht="14.25">
      <c r="A20" s="70"/>
      <c r="B20" s="4" t="s">
        <v>2</v>
      </c>
      <c r="C20" s="4">
        <f>COUNTIF(Data!AE:AE,5)</f>
        <v>0</v>
      </c>
      <c r="D20" s="5">
        <f>IF(COUNTIF(Data!AE:AE,"&gt;0")=0,"",COUNTIF(Data!AE:AE,5)/COUNTIF(Data!AE:AE,"&gt;0"))</f>
      </c>
    </row>
    <row r="21" spans="1:4" s="11" customFormat="1" ht="14.25">
      <c r="A21" s="70"/>
      <c r="B21" s="6" t="s">
        <v>8</v>
      </c>
      <c r="C21" s="4">
        <f>COUNTIF(Data!AE:AE,"-")</f>
        <v>0</v>
      </c>
      <c r="D21" s="5"/>
    </row>
    <row r="22" spans="1:4" s="11" customFormat="1" ht="14.25">
      <c r="A22" s="70"/>
      <c r="B22" s="6"/>
      <c r="C22" s="4"/>
      <c r="D22" s="5"/>
    </row>
  </sheetData>
  <mergeCells count="3">
    <mergeCell ref="A2:A10"/>
    <mergeCell ref="A11:A15"/>
    <mergeCell ref="A16:A2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A1" sqref="A1"/>
    </sheetView>
  </sheetViews>
  <sheetFormatPr defaultColWidth="9.140625" defaultRowHeight="12.75"/>
  <cols>
    <col min="1" max="1" width="36.00390625" style="0" customWidth="1"/>
    <col min="2" max="2" width="43.140625" style="14" customWidth="1"/>
    <col min="3" max="3" width="22.8515625" style="14" customWidth="1"/>
    <col min="4" max="4" width="17.57421875" style="28" customWidth="1"/>
  </cols>
  <sheetData>
    <row r="1" spans="1:4" s="3" customFormat="1" ht="21.75" customHeight="1">
      <c r="A1" s="1" t="s">
        <v>4</v>
      </c>
      <c r="B1" s="2" t="s">
        <v>5</v>
      </c>
      <c r="C1" s="2" t="s">
        <v>6</v>
      </c>
      <c r="D1" s="24" t="s">
        <v>7</v>
      </c>
    </row>
    <row r="2" spans="1:4" s="11" customFormat="1" ht="14.25">
      <c r="A2" s="69" t="s">
        <v>314</v>
      </c>
      <c r="B2" s="4" t="s">
        <v>290</v>
      </c>
      <c r="C2" s="4">
        <f>COUNTIF(Data!AF:AF,1)</f>
        <v>0</v>
      </c>
      <c r="D2" s="5">
        <f>IF(COUNTIF(Data!AF:AF,"&gt;0")=0,"",COUNTIF(Data!AF:AF,1)/COUNTIF(Data!AF:AF,"&gt;0"))</f>
      </c>
    </row>
    <row r="3" spans="1:4" s="11" customFormat="1" ht="14.25">
      <c r="A3" s="70"/>
      <c r="B3" s="4" t="s">
        <v>11</v>
      </c>
      <c r="C3" s="4">
        <f>COUNTIF(Data!AF:AF,2)</f>
        <v>0</v>
      </c>
      <c r="D3" s="5">
        <f>IF(COUNTIF(Data!AF:AF,"&gt;0")=0,"",COUNTIF(Data!AF:AF,2)/COUNTIF(Data!AF:AF,"&gt;0"))</f>
      </c>
    </row>
    <row r="4" spans="1:4" s="11" customFormat="1" ht="14.25">
      <c r="A4" s="70"/>
      <c r="B4" s="4" t="s">
        <v>22</v>
      </c>
      <c r="C4" s="4">
        <f>COUNTIF(Data!AF:AF,3)</f>
        <v>0</v>
      </c>
      <c r="D4" s="5">
        <f>IF(COUNTIF(Data!AF:AF,"&gt;0")=0,"",COUNTIF(Data!AF:AF,3)/COUNTIF(Data!AF:AF,"&gt;0"))</f>
      </c>
    </row>
    <row r="5" spans="1:4" s="11" customFormat="1" ht="14.25">
      <c r="A5" s="70"/>
      <c r="B5" s="6" t="s">
        <v>8</v>
      </c>
      <c r="C5" s="4">
        <f>COUNTIF(Data!AF:AF,"-")</f>
        <v>0</v>
      </c>
      <c r="D5" s="5"/>
    </row>
    <row r="6" spans="1:4" s="11" customFormat="1" ht="14.25">
      <c r="A6" s="70"/>
      <c r="B6" s="4"/>
      <c r="C6" s="4"/>
      <c r="D6" s="5"/>
    </row>
    <row r="7" spans="1:4" s="12" customFormat="1" ht="14.25">
      <c r="A7" s="71" t="s">
        <v>315</v>
      </c>
      <c r="B7" s="7" t="s">
        <v>9</v>
      </c>
      <c r="C7" s="7">
        <f>COUNTIF(Data!AG:AG,1)</f>
        <v>0</v>
      </c>
      <c r="D7" s="8">
        <f>IF(COUNTIF(Data!AG:AG,"&gt;0")=0,"",COUNTIF(Data!AG:AG,1)/COUNTIF(Data!AG:AG,"&gt;0"))</f>
      </c>
    </row>
    <row r="8" spans="1:4" s="12" customFormat="1" ht="14.25">
      <c r="A8" s="72"/>
      <c r="B8" s="7" t="s">
        <v>10</v>
      </c>
      <c r="C8" s="7">
        <f>COUNTIF(Data!AG:AG,2)</f>
        <v>0</v>
      </c>
      <c r="D8" s="8">
        <f>IF(COUNTIF(Data!AG:AG,"&gt;0")=0,"",COUNTIF(Data!AG:AG,2)/COUNTIF(Data!AG:AG,"&gt;0"))</f>
      </c>
    </row>
    <row r="9" spans="1:4" s="12" customFormat="1" ht="14.25">
      <c r="A9" s="72"/>
      <c r="B9" s="7" t="s">
        <v>11</v>
      </c>
      <c r="C9" s="7">
        <f>COUNTIF(Data!AG:AG,3)</f>
        <v>0</v>
      </c>
      <c r="D9" s="8">
        <f>IF(COUNTIF(Data!AG:AG,"&gt;0")=0,"",COUNTIF(Data!AG:AG,3)/COUNTIF(Data!AG:AG,"&gt;0"))</f>
      </c>
    </row>
    <row r="10" spans="1:4" s="12" customFormat="1" ht="14.25">
      <c r="A10" s="72"/>
      <c r="B10" s="10" t="s">
        <v>8</v>
      </c>
      <c r="C10" s="7">
        <f>COUNTIF(Data!AG:AG,"-")</f>
        <v>0</v>
      </c>
      <c r="D10" s="8"/>
    </row>
    <row r="11" spans="1:4" s="12" customFormat="1" ht="14.25">
      <c r="A11" s="72"/>
      <c r="B11" s="7"/>
      <c r="C11" s="7"/>
      <c r="D11" s="8"/>
    </row>
    <row r="12" spans="1:4" s="11" customFormat="1" ht="14.25">
      <c r="A12" s="69" t="s">
        <v>316</v>
      </c>
      <c r="B12" s="4" t="s">
        <v>323</v>
      </c>
      <c r="C12" s="4">
        <f>COUNTIF(Data!AH:AH,1)</f>
        <v>0</v>
      </c>
      <c r="D12" s="5">
        <f>IF(COUNTIF(Data!AH:AH,"&gt;0")=0,"",COUNTIF(Data!AH:AH,1)/COUNTIF(Data!AH:AH,"&gt;0"))</f>
      </c>
    </row>
    <row r="13" spans="1:4" s="11" customFormat="1" ht="14.25">
      <c r="A13" s="70"/>
      <c r="B13" s="4" t="s">
        <v>324</v>
      </c>
      <c r="C13" s="4">
        <f>COUNTIF(Data!AH:AH,2)</f>
        <v>0</v>
      </c>
      <c r="D13" s="5">
        <f>IF(COUNTIF(Data!AH:AH,"&gt;0")=0,"",COUNTIF(Data!AH:AH,2)/COUNTIF(Data!AH:AH,"&gt;0"))</f>
      </c>
    </row>
    <row r="14" spans="1:4" s="11" customFormat="1" ht="14.25">
      <c r="A14" s="70"/>
      <c r="B14" s="4" t="s">
        <v>325</v>
      </c>
      <c r="C14" s="4">
        <f>COUNTIF(Data!AH:AH,3)</f>
        <v>0</v>
      </c>
      <c r="D14" s="5">
        <f>IF(COUNTIF(Data!AH:AH,"&gt;0")=0,"",COUNTIF(Data!AH:AH,3)/COUNTIF(Data!AH:AH,"&gt;0"))</f>
      </c>
    </row>
    <row r="15" spans="1:4" s="11" customFormat="1" ht="14.25">
      <c r="A15" s="70"/>
      <c r="B15" s="4" t="s">
        <v>326</v>
      </c>
      <c r="C15" s="4">
        <f>COUNTIF(Data!AH:AH,4)</f>
        <v>0</v>
      </c>
      <c r="D15" s="5">
        <f>IF(COUNTIF(Data!AH:AH,"&gt;0")=0,"",COUNTIF(Data!AH:AH,4)/COUNTIF(Data!AH:AH,"&gt;0"))</f>
      </c>
    </row>
    <row r="16" spans="1:4" s="11" customFormat="1" ht="14.25">
      <c r="A16" s="70"/>
      <c r="B16" s="6" t="s">
        <v>8</v>
      </c>
      <c r="C16" s="4">
        <f>COUNTIF(Data!AH:AH,"-")</f>
        <v>0</v>
      </c>
      <c r="D16" s="5"/>
    </row>
    <row r="17" spans="1:4" s="11" customFormat="1" ht="14.25">
      <c r="A17" s="70"/>
      <c r="B17" s="4"/>
      <c r="C17" s="4"/>
      <c r="D17" s="5"/>
    </row>
    <row r="18" spans="1:4" s="12" customFormat="1" ht="14.25">
      <c r="A18" s="71" t="s">
        <v>317</v>
      </c>
      <c r="B18" s="7" t="s">
        <v>323</v>
      </c>
      <c r="C18" s="7">
        <f>COUNTIF(Data!AI:AI,1)</f>
        <v>0</v>
      </c>
      <c r="D18" s="8">
        <f>IF(COUNTIF(Data!AI:AI,"&gt;0")=0,"",COUNTIF(Data!AI:AI,1)/COUNTIF(Data!AI:AI,"&gt;0"))</f>
      </c>
    </row>
    <row r="19" spans="1:4" s="12" customFormat="1" ht="14.25">
      <c r="A19" s="72"/>
      <c r="B19" s="7" t="s">
        <v>324</v>
      </c>
      <c r="C19" s="7">
        <f>COUNTIF(Data!AI:AI,2)</f>
        <v>0</v>
      </c>
      <c r="D19" s="8">
        <f>IF(COUNTIF(Data!AI:AI,"&gt;0")=0,"",COUNTIF(Data!AI:AI,2)/COUNTIF(Data!AI:AI,"&gt;0"))</f>
      </c>
    </row>
    <row r="20" spans="1:4" s="12" customFormat="1" ht="14.25">
      <c r="A20" s="72"/>
      <c r="B20" s="7" t="s">
        <v>325</v>
      </c>
      <c r="C20" s="7">
        <f>COUNTIF(Data!AI:AI,3)</f>
        <v>0</v>
      </c>
      <c r="D20" s="8">
        <f>IF(COUNTIF(Data!AI:AI,"&gt;0")=0,"",COUNTIF(Data!AI:AI,3)/COUNTIF(Data!AI:AI,"&gt;0"))</f>
      </c>
    </row>
    <row r="21" spans="1:4" s="12" customFormat="1" ht="14.25">
      <c r="A21" s="72"/>
      <c r="B21" s="7" t="s">
        <v>326</v>
      </c>
      <c r="C21" s="7">
        <f>COUNTIF(Data!AI:AI,4)</f>
        <v>0</v>
      </c>
      <c r="D21" s="8">
        <f>IF(COUNTIF(Data!AI:AI,"&gt;0")=0,"",COUNTIF(Data!AI:AI,4)/COUNTIF(Data!AI:AI,"&gt;0"))</f>
      </c>
    </row>
    <row r="22" spans="1:4" s="12" customFormat="1" ht="14.25">
      <c r="A22" s="72"/>
      <c r="B22" s="10" t="s">
        <v>8</v>
      </c>
      <c r="C22" s="7">
        <f>COUNTIF(Data!AI:AI,"-")</f>
        <v>0</v>
      </c>
      <c r="D22" s="8"/>
    </row>
    <row r="23" spans="1:4" s="12" customFormat="1" ht="14.25">
      <c r="A23" s="72"/>
      <c r="B23" s="7"/>
      <c r="C23" s="7"/>
      <c r="D23" s="8"/>
    </row>
    <row r="24" spans="1:4" s="11" customFormat="1" ht="14.25">
      <c r="A24" s="69" t="s">
        <v>318</v>
      </c>
      <c r="B24" s="4" t="s">
        <v>323</v>
      </c>
      <c r="C24" s="4">
        <f>COUNTIF(Data!AJ:AJ,1)</f>
        <v>0</v>
      </c>
      <c r="D24" s="5">
        <f>IF(COUNTIF(Data!AJ:AJ,"&gt;0")=0,"",COUNTIF(Data!AJ:AJ,1)/COUNTIF(Data!AJ:AJ,"&gt;0"))</f>
      </c>
    </row>
    <row r="25" spans="1:4" s="11" customFormat="1" ht="14.25">
      <c r="A25" s="70"/>
      <c r="B25" s="4" t="s">
        <v>327</v>
      </c>
      <c r="C25" s="4">
        <f>COUNTIF(Data!AJ:AJ,2)</f>
        <v>0</v>
      </c>
      <c r="D25" s="5">
        <f>IF(COUNTIF(Data!AJ:AJ,"&gt;0")=0,"",COUNTIF(Data!AJ:AJ,2)/COUNTIF(Data!AJ:AJ,"&gt;0"))</f>
      </c>
    </row>
    <row r="26" spans="1:4" s="11" customFormat="1" ht="14.25">
      <c r="A26" s="70"/>
      <c r="B26" s="4" t="s">
        <v>325</v>
      </c>
      <c r="C26" s="4">
        <f>COUNTIF(Data!AJ:AJ,3)</f>
        <v>0</v>
      </c>
      <c r="D26" s="5">
        <f>IF(COUNTIF(Data!AJ:AJ,"&gt;0")=0,"",COUNTIF(Data!AJ:AJ,3)/COUNTIF(Data!AJ:AJ,"&gt;0"))</f>
      </c>
    </row>
    <row r="27" spans="1:4" s="11" customFormat="1" ht="14.25">
      <c r="A27" s="70"/>
      <c r="B27" s="4" t="s">
        <v>326</v>
      </c>
      <c r="C27" s="4">
        <f>COUNTIF(Data!AJ:AJ,4)</f>
        <v>0</v>
      </c>
      <c r="D27" s="5">
        <f>IF(COUNTIF(Data!AJ:AJ,"&gt;0")=0,"",COUNTIF(Data!AJ:AJ,4)/COUNTIF(Data!AJ:AJ,"&gt;0"))</f>
      </c>
    </row>
    <row r="28" spans="1:4" s="11" customFormat="1" ht="14.25">
      <c r="A28" s="70"/>
      <c r="B28" s="6" t="s">
        <v>8</v>
      </c>
      <c r="C28" s="4">
        <f>COUNTIF(Data!AJ:AJ,"-")</f>
        <v>0</v>
      </c>
      <c r="D28" s="5"/>
    </row>
    <row r="29" spans="1:4" s="11" customFormat="1" ht="14.25">
      <c r="A29" s="70"/>
      <c r="B29" s="4"/>
      <c r="C29" s="4"/>
      <c r="D29" s="5"/>
    </row>
    <row r="30" spans="1:4" s="12" customFormat="1" ht="14.25">
      <c r="A30" s="71" t="s">
        <v>319</v>
      </c>
      <c r="B30" s="7" t="s">
        <v>12</v>
      </c>
      <c r="C30" s="7">
        <f>COUNTIF(Data!AK:AK,1)</f>
        <v>0</v>
      </c>
      <c r="D30" s="8">
        <f>IF(COUNTIF(Data!AK:AK,"&gt;0")=0,"",COUNTIF(Data!AK:AK,1)/COUNTIF(Data!AK:AK,"&gt;0"))</f>
      </c>
    </row>
    <row r="31" spans="1:4" s="12" customFormat="1" ht="14.25">
      <c r="A31" s="72"/>
      <c r="B31" s="7" t="s">
        <v>11</v>
      </c>
      <c r="C31" s="7">
        <f>COUNTIF(Data!AK:AK,2)</f>
        <v>0</v>
      </c>
      <c r="D31" s="8">
        <f>IF(COUNTIF(Data!AK:AK,"&gt;0")=0,"",COUNTIF(Data!AK:AK,2)/COUNTIF(Data!AK:AK,"&gt;0"))</f>
      </c>
    </row>
    <row r="32" spans="1:4" s="12" customFormat="1" ht="14.25">
      <c r="A32" s="72"/>
      <c r="B32" s="10" t="s">
        <v>8</v>
      </c>
      <c r="C32" s="7">
        <f>COUNTIF(Data!AK:AK,"-")</f>
        <v>0</v>
      </c>
      <c r="D32" s="8"/>
    </row>
    <row r="33" spans="1:4" s="12" customFormat="1" ht="14.25">
      <c r="A33" s="72"/>
      <c r="B33" s="7"/>
      <c r="C33" s="7"/>
      <c r="D33" s="8"/>
    </row>
    <row r="34" spans="1:4" s="11" customFormat="1" ht="14.25">
      <c r="A34" s="69" t="s">
        <v>320</v>
      </c>
      <c r="B34" s="4" t="s">
        <v>12</v>
      </c>
      <c r="C34" s="4">
        <f>COUNTIF(Data!AL:AL,1)</f>
        <v>0</v>
      </c>
      <c r="D34" s="5">
        <f>IF(COUNTIF(Data!AL:AL,"&gt;0")=0,"",COUNTIF(Data!AL:AL,1)/COUNTIF(Data!AL:AL,"&gt;0"))</f>
      </c>
    </row>
    <row r="35" spans="1:4" s="11" customFormat="1" ht="14.25">
      <c r="A35" s="70"/>
      <c r="B35" s="4" t="s">
        <v>11</v>
      </c>
      <c r="C35" s="4">
        <f>COUNTIF(Data!AL:AL,2)</f>
        <v>0</v>
      </c>
      <c r="D35" s="5">
        <f>IF(COUNTIF(Data!AL:AL,"&gt;0")=0,"",COUNTIF(Data!AL:AL,2)/COUNTIF(Data!AL:AL,"&gt;0"))</f>
      </c>
    </row>
    <row r="36" spans="1:4" s="11" customFormat="1" ht="14.25">
      <c r="A36" s="70"/>
      <c r="B36" s="4" t="s">
        <v>328</v>
      </c>
      <c r="C36" s="4">
        <f>COUNTIF(Data!AL:AL,3)</f>
        <v>0</v>
      </c>
      <c r="D36" s="5">
        <f>IF(COUNTIF(Data!AL:AL,"&gt;0")=0,"",COUNTIF(Data!AL:AL,3)/COUNTIF(Data!AL:AL,"&gt;0"))</f>
      </c>
    </row>
    <row r="37" spans="1:4" s="11" customFormat="1" ht="14.25">
      <c r="A37" s="70"/>
      <c r="B37" s="6" t="s">
        <v>8</v>
      </c>
      <c r="C37" s="4">
        <f>COUNTIF(Data!AL:AL,"-")</f>
        <v>0</v>
      </c>
      <c r="D37" s="5"/>
    </row>
    <row r="38" spans="1:4" s="11" customFormat="1" ht="14.25">
      <c r="A38" s="70"/>
      <c r="B38" s="4"/>
      <c r="C38" s="4"/>
      <c r="D38" s="5"/>
    </row>
    <row r="39" spans="1:4" s="12" customFormat="1" ht="14.25">
      <c r="A39" s="71" t="s">
        <v>321</v>
      </c>
      <c r="B39" s="7" t="s">
        <v>12</v>
      </c>
      <c r="C39" s="7">
        <f>COUNTIF(Data!AM:AM,1)</f>
        <v>0</v>
      </c>
      <c r="D39" s="8">
        <f>IF(COUNTIF(Data!AM:AM,"&gt;0")=0,"",COUNTIF(Data!AM:AM,1)/COUNTIF(Data!AM:AM,"&gt;0"))</f>
      </c>
    </row>
    <row r="40" spans="1:4" s="12" customFormat="1" ht="14.25">
      <c r="A40" s="72"/>
      <c r="B40" s="7" t="s">
        <v>11</v>
      </c>
      <c r="C40" s="7">
        <f>COUNTIF(Data!AM:AM,2)</f>
        <v>0</v>
      </c>
      <c r="D40" s="8">
        <f>IF(COUNTIF(Data!AM:AM,"&gt;0")=0,"",COUNTIF(Data!AM:AM,2)/COUNTIF(Data!AM:AM,"&gt;0"))</f>
      </c>
    </row>
    <row r="41" spans="1:4" s="12" customFormat="1" ht="14.25">
      <c r="A41" s="72"/>
      <c r="B41" s="10" t="s">
        <v>8</v>
      </c>
      <c r="C41" s="7">
        <f>COUNTIF(Data!AM:AM,"-")</f>
        <v>0</v>
      </c>
      <c r="D41" s="8"/>
    </row>
    <row r="42" spans="1:4" s="12" customFormat="1" ht="30.75" customHeight="1">
      <c r="A42" s="72"/>
      <c r="B42" s="7"/>
      <c r="C42" s="7"/>
      <c r="D42" s="8"/>
    </row>
    <row r="43" spans="1:4" s="11" customFormat="1" ht="14.25">
      <c r="A43" s="69" t="s">
        <v>322</v>
      </c>
      <c r="B43" s="4" t="s">
        <v>9</v>
      </c>
      <c r="C43" s="4">
        <f>COUNTIF(Data!AN:AN,1)</f>
        <v>0</v>
      </c>
      <c r="D43" s="5">
        <f>IF(COUNTIF(Data!AN:AN,"&gt;0")=0,"",COUNTIF(Data!AN:AN,1)/COUNTIF(Data!AN:AN,"&gt;0"))</f>
      </c>
    </row>
    <row r="44" spans="1:4" s="11" customFormat="1" ht="14.25">
      <c r="A44" s="70"/>
      <c r="B44" s="4" t="s">
        <v>10</v>
      </c>
      <c r="C44" s="4">
        <f>COUNTIF(Data!AN:AN,2)</f>
        <v>0</v>
      </c>
      <c r="D44" s="5">
        <f>IF(COUNTIF(Data!AN:AN,"&gt;0")=0,"",COUNTIF(Data!AN:AN,2)/COUNTIF(Data!AN:AN,"&gt;0"))</f>
      </c>
    </row>
    <row r="45" spans="1:4" s="11" customFormat="1" ht="14.25">
      <c r="A45" s="70"/>
      <c r="B45" s="4" t="s">
        <v>11</v>
      </c>
      <c r="C45" s="4">
        <f>COUNTIF(Data!AN:AN,3)</f>
        <v>0</v>
      </c>
      <c r="D45" s="5">
        <f>IF(COUNTIF(Data!AN:AN,"&gt;0")=0,"",COUNTIF(Data!AN:AN,3)/COUNTIF(Data!AN:AN,"&gt;0"))</f>
      </c>
    </row>
    <row r="46" spans="1:4" s="11" customFormat="1" ht="14.25">
      <c r="A46" s="70"/>
      <c r="B46" s="4" t="s">
        <v>329</v>
      </c>
      <c r="C46" s="4">
        <f>COUNTIF(Data!AN:AN,4)</f>
        <v>0</v>
      </c>
      <c r="D46" s="5">
        <f>IF(COUNTIF(Data!AN:AN,"&gt;0")=0,"",COUNTIF(Data!AN:AN,4)/COUNTIF(Data!AN:AN,"&gt;0"))</f>
      </c>
    </row>
    <row r="47" spans="1:4" s="11" customFormat="1" ht="14.25">
      <c r="A47" s="70"/>
      <c r="B47" s="6" t="s">
        <v>8</v>
      </c>
      <c r="C47" s="4">
        <f>COUNTIF(Data!AN:AN,"-")</f>
        <v>0</v>
      </c>
      <c r="D47" s="5"/>
    </row>
    <row r="48" spans="1:4" s="11" customFormat="1" ht="14.25">
      <c r="A48" s="70"/>
      <c r="B48" s="4"/>
      <c r="C48" s="4"/>
      <c r="D48" s="5"/>
    </row>
  </sheetData>
  <mergeCells count="9">
    <mergeCell ref="A43:A48"/>
    <mergeCell ref="A24:A29"/>
    <mergeCell ref="A34:A38"/>
    <mergeCell ref="A39:A42"/>
    <mergeCell ref="A18:A23"/>
    <mergeCell ref="A30:A33"/>
    <mergeCell ref="A2:A6"/>
    <mergeCell ref="A7:A11"/>
    <mergeCell ref="A12:A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1">
      <selection activeCell="A1" sqref="A1"/>
    </sheetView>
  </sheetViews>
  <sheetFormatPr defaultColWidth="9.140625" defaultRowHeight="12.75"/>
  <cols>
    <col min="1" max="1" width="33.00390625" style="0" customWidth="1"/>
    <col min="2" max="2" width="42.140625" style="14" customWidth="1"/>
    <col min="3" max="3" width="13.00390625" style="14" customWidth="1"/>
    <col min="4" max="4" width="17.7109375" style="28" customWidth="1"/>
  </cols>
  <sheetData>
    <row r="1" spans="1:4" s="3" customFormat="1" ht="21.75" customHeight="1">
      <c r="A1" s="1" t="s">
        <v>4</v>
      </c>
      <c r="B1" s="2" t="s">
        <v>5</v>
      </c>
      <c r="C1" s="2" t="s">
        <v>6</v>
      </c>
      <c r="D1" s="24" t="s">
        <v>7</v>
      </c>
    </row>
    <row r="2" spans="1:4" s="11" customFormat="1" ht="14.25">
      <c r="A2" s="69" t="s">
        <v>330</v>
      </c>
      <c r="B2" s="4" t="s">
        <v>12</v>
      </c>
      <c r="C2" s="4">
        <f>COUNTIF(Data!AO:AO,1)</f>
        <v>0</v>
      </c>
      <c r="D2" s="5">
        <f>IF(COUNTIF(Data!AO:AO,"&gt;0")=0,"",COUNTIF(Data!AO:AO,1)/COUNTIF(Data!AO:AO,"&gt;0"))</f>
      </c>
    </row>
    <row r="3" spans="1:4" s="11" customFormat="1" ht="14.25">
      <c r="A3" s="70"/>
      <c r="B3" s="4" t="s">
        <v>11</v>
      </c>
      <c r="C3" s="4">
        <f>COUNTIF(Data!AO:AO,2)</f>
        <v>0</v>
      </c>
      <c r="D3" s="5">
        <f>IF(COUNTIF(Data!AO:AO,"&gt;0")=0,"",COUNTIF(Data!AO:AO,2)/COUNTIF(Data!AO:AO,"&gt;0"))</f>
      </c>
    </row>
    <row r="4" spans="1:4" s="11" customFormat="1" ht="14.25">
      <c r="A4" s="70"/>
      <c r="B4" s="6" t="s">
        <v>8</v>
      </c>
      <c r="C4" s="4">
        <f>COUNTIF(Data!AO:AO,"-")</f>
        <v>0</v>
      </c>
      <c r="D4" s="5"/>
    </row>
    <row r="5" spans="1:4" s="11" customFormat="1" ht="14.25">
      <c r="A5" s="70"/>
      <c r="B5" s="6"/>
      <c r="C5" s="4"/>
      <c r="D5" s="5"/>
    </row>
    <row r="6" spans="1:4" s="11" customFormat="1" ht="14.25">
      <c r="A6" s="70"/>
      <c r="B6" s="6"/>
      <c r="C6" s="4"/>
      <c r="D6" s="5"/>
    </row>
    <row r="7" spans="1:4" s="11" customFormat="1" ht="14.25">
      <c r="A7" s="70"/>
      <c r="B7" s="6"/>
      <c r="C7" s="4"/>
      <c r="D7" s="5"/>
    </row>
    <row r="8" spans="1:4" s="11" customFormat="1" ht="14.25">
      <c r="A8" s="70"/>
      <c r="B8" s="4"/>
      <c r="C8" s="4"/>
      <c r="D8" s="5"/>
    </row>
    <row r="9" spans="1:4" s="12" customFormat="1" ht="14.25">
      <c r="A9" s="71" t="s">
        <v>331</v>
      </c>
      <c r="B9" s="7" t="s">
        <v>332</v>
      </c>
      <c r="C9" s="12">
        <f>COUNTIF(Data!AP:AP,1)</f>
        <v>0</v>
      </c>
      <c r="D9" s="8">
        <f>IF(COUNTIF(Data!AP:AP,"&gt;0")=0,"",COUNTIF(Data!AP:AP,1)/COUNTIF(Data!AP:AP,"&gt;0"))</f>
      </c>
    </row>
    <row r="10" spans="1:4" s="12" customFormat="1" ht="14.25">
      <c r="A10" s="72"/>
      <c r="B10" s="7" t="s">
        <v>333</v>
      </c>
      <c r="C10" s="12">
        <f>COUNTIF(Data!AP:AP,2)</f>
        <v>0</v>
      </c>
      <c r="D10" s="8">
        <f>IF(COUNTIF(Data!AP:AP,"&gt;0")=0,"",COUNTIF(Data!AP:AP,2)/COUNTIF(Data!AP:AP,"&gt;0"))</f>
      </c>
    </row>
    <row r="11" spans="1:4" s="12" customFormat="1" ht="14.25">
      <c r="A11" s="72"/>
      <c r="B11" s="7" t="s">
        <v>334</v>
      </c>
      <c r="C11" s="12">
        <f>COUNTIF(Data!AP:AP,3)</f>
        <v>0</v>
      </c>
      <c r="D11" s="8">
        <f>IF(COUNTIF(Data!AP:AP,"&gt;0")=0,"",COUNTIF(Data!AP:AP,3)/COUNTIF(Data!AP:AP,"&gt;0"))</f>
      </c>
    </row>
    <row r="12" spans="1:4" s="12" customFormat="1" ht="14.25">
      <c r="A12" s="72"/>
      <c r="B12" s="10" t="s">
        <v>8</v>
      </c>
      <c r="C12" s="12">
        <f>COUNTIF(Data!AP:AP,"-")</f>
        <v>0</v>
      </c>
      <c r="D12" s="8"/>
    </row>
    <row r="13" spans="1:4" s="12" customFormat="1" ht="14.25">
      <c r="A13" s="72"/>
      <c r="B13" s="7"/>
      <c r="C13" s="7"/>
      <c r="D13" s="8"/>
    </row>
    <row r="14" spans="1:4" s="22" customFormat="1" ht="28.5">
      <c r="A14" s="67" t="s">
        <v>335</v>
      </c>
      <c r="B14" s="48" t="s">
        <v>336</v>
      </c>
      <c r="C14" s="4">
        <f>COUNTIF(Data!AQ:AQ,1)</f>
        <v>0</v>
      </c>
      <c r="D14" s="5">
        <f>IF(COUNTIF(Data!AQ:AQ,"&gt;0")=0,"",COUNTIF(Data!AQ:AQ,1)/COUNTIF(Data!AQ:AQ,"&gt;0"))</f>
      </c>
    </row>
    <row r="15" spans="1:4" s="22" customFormat="1" ht="28.5">
      <c r="A15" s="65"/>
      <c r="B15" s="48" t="s">
        <v>337</v>
      </c>
      <c r="C15" s="4">
        <f>COUNTIF(Data!AQ:AQ,2)</f>
        <v>0</v>
      </c>
      <c r="D15" s="5">
        <f>IF(COUNTIF(Data!AQ:AQ,"&gt;0")=0,"",COUNTIF(Data!AQ:AQ,2)/COUNTIF(Data!AQ:AQ,"&gt;0"))</f>
      </c>
    </row>
    <row r="16" spans="1:4" s="22" customFormat="1" ht="14.25">
      <c r="A16" s="65"/>
      <c r="B16" s="48" t="s">
        <v>338</v>
      </c>
      <c r="C16" s="4">
        <f>COUNTIF(Data!AQ:AQ,3)</f>
        <v>0</v>
      </c>
      <c r="D16" s="5">
        <f>IF(COUNTIF(Data!AQ:AQ,"&gt;0")=0,"",COUNTIF(Data!AQ:AQ,3)/COUNTIF(Data!AQ:AQ,"&gt;0"))</f>
      </c>
    </row>
    <row r="17" spans="1:4" s="22" customFormat="1" ht="14.25">
      <c r="A17" s="65"/>
      <c r="B17" s="48" t="s">
        <v>339</v>
      </c>
      <c r="C17" s="4">
        <f>COUNTIF(Data!AQ:AQ,4)</f>
        <v>0</v>
      </c>
      <c r="D17" s="5">
        <f>IF(COUNTIF(Data!AQ:AQ,"&gt;0")=0,"",COUNTIF(Data!AQ:AQ,4)/COUNTIF(Data!AQ:AQ,"&gt;0"))</f>
      </c>
    </row>
    <row r="18" spans="1:4" s="22" customFormat="1" ht="28.5">
      <c r="A18" s="65"/>
      <c r="B18" s="48" t="s">
        <v>340</v>
      </c>
      <c r="C18" s="4">
        <f>COUNTIF(Data!AQ:AQ,5)</f>
        <v>0</v>
      </c>
      <c r="D18" s="5">
        <f>IF(COUNTIF(Data!AQ:AQ,"&gt;0")=0,"",COUNTIF(Data!AQ:AQ,5)/COUNTIF(Data!AQ:AQ,"&gt;0"))</f>
      </c>
    </row>
    <row r="19" spans="1:4" s="22" customFormat="1" ht="28.5">
      <c r="A19" s="65"/>
      <c r="B19" s="48" t="s">
        <v>341</v>
      </c>
      <c r="C19" s="4">
        <f>COUNTIF(Data!AQ:AQ,6)</f>
        <v>0</v>
      </c>
      <c r="D19" s="5">
        <f>IF(COUNTIF(Data!AQ:AQ,"&gt;0")=0,"",COUNTIF(Data!AQ:AQ,6)/COUNTIF(Data!AQ:AQ,"&gt;0"))</f>
      </c>
    </row>
    <row r="20" spans="1:4" s="22" customFormat="1" ht="14.25">
      <c r="A20" s="65"/>
      <c r="B20" s="48" t="s">
        <v>342</v>
      </c>
      <c r="C20" s="4">
        <f>COUNTIF(Data!AQ:AQ,7)</f>
        <v>0</v>
      </c>
      <c r="D20" s="5">
        <f>IF(COUNTIF(Data!AQ:AQ,"&gt;0")=0,"",COUNTIF(Data!AQ:AQ,7)/COUNTIF(Data!AQ:AQ,"&gt;0"))</f>
      </c>
    </row>
    <row r="21" spans="1:4" s="22" customFormat="1" ht="14.25">
      <c r="A21" s="65"/>
      <c r="B21" s="49" t="s">
        <v>8</v>
      </c>
      <c r="C21" s="4">
        <f>COUNTIF(Data!AQ:AQ,"-")</f>
        <v>0</v>
      </c>
      <c r="D21" s="39"/>
    </row>
    <row r="22" spans="1:4" s="22" customFormat="1" ht="14.25">
      <c r="A22" s="65"/>
      <c r="B22" s="23"/>
      <c r="D22" s="39"/>
    </row>
    <row r="23" spans="1:4" s="12" customFormat="1" ht="14.25">
      <c r="A23" s="64" t="s">
        <v>343</v>
      </c>
      <c r="B23" s="7" t="s">
        <v>344</v>
      </c>
      <c r="C23" s="7">
        <f>COUNTIF(Data!AR:AR,1)</f>
        <v>0</v>
      </c>
      <c r="D23" s="8">
        <f>IF(COUNTIF(Data!AR:AR,"&gt;0")=0,"",COUNTIF(Data!AR:AR,1)/COUNTIF(Data!AR:AR,"&gt;0"))</f>
      </c>
    </row>
    <row r="24" spans="1:4" s="12" customFormat="1" ht="14.25">
      <c r="A24" s="65"/>
      <c r="B24" s="7" t="s">
        <v>345</v>
      </c>
      <c r="C24" s="7">
        <f>COUNTIF(Data!AR:AR,2)</f>
        <v>0</v>
      </c>
      <c r="D24" s="8">
        <f>IF(COUNTIF(Data!AR:AR,"&gt;0")=0,"",COUNTIF(Data!AR:AR,2)/COUNTIF(Data!AR:AR,"&gt;0"))</f>
      </c>
    </row>
    <row r="25" spans="1:4" s="12" customFormat="1" ht="14.25">
      <c r="A25" s="65"/>
      <c r="B25" s="7" t="s">
        <v>346</v>
      </c>
      <c r="C25" s="7">
        <f>COUNTIF(Data!AR:AR,3)</f>
        <v>0</v>
      </c>
      <c r="D25" s="8">
        <f>IF(COUNTIF(Data!AR:AR,"&gt;0")=0,"",COUNTIF(Data!AR:AR,3)/COUNTIF(Data!AR:AR,"&gt;0"))</f>
      </c>
    </row>
    <row r="26" spans="1:4" s="12" customFormat="1" ht="14.25">
      <c r="A26" s="65"/>
      <c r="B26" s="7" t="s">
        <v>347</v>
      </c>
      <c r="C26" s="7">
        <f>COUNTIF(Data!AR:AR,4)</f>
        <v>0</v>
      </c>
      <c r="D26" s="8">
        <f>IF(COUNTIF(Data!AR:AR,"&gt;0")=0,"",COUNTIF(Data!AR:AR,4)/COUNTIF(Data!AR:AR,"&gt;0"))</f>
      </c>
    </row>
    <row r="27" spans="1:4" s="12" customFormat="1" ht="14.25">
      <c r="A27" s="65"/>
      <c r="B27" s="7" t="s">
        <v>22</v>
      </c>
      <c r="C27" s="7">
        <f>COUNTIF(Data!AR:AR,5)</f>
        <v>0</v>
      </c>
      <c r="D27" s="8">
        <f>IF(COUNTIF(Data!AR:AR,"&gt;0")=0,"",COUNTIF(Data!AR:AR,5)/COUNTIF(Data!AR:AR,"&gt;0"))</f>
      </c>
    </row>
    <row r="28" spans="1:4" s="12" customFormat="1" ht="14.25">
      <c r="A28" s="65"/>
      <c r="B28" s="10" t="s">
        <v>8</v>
      </c>
      <c r="C28" s="7">
        <f>COUNTIF(Data!AR:AR,"-")</f>
        <v>0</v>
      </c>
      <c r="D28" s="8"/>
    </row>
    <row r="29" spans="1:4" s="12" customFormat="1" ht="14.25">
      <c r="A29" s="65"/>
      <c r="B29" s="7"/>
      <c r="C29" s="7"/>
      <c r="D29" s="8"/>
    </row>
    <row r="30" spans="1:4" s="53" customFormat="1" ht="14.25">
      <c r="A30" s="67" t="s">
        <v>348</v>
      </c>
      <c r="B30" s="38" t="s">
        <v>20</v>
      </c>
      <c r="C30" s="38">
        <f>COUNTIF(Data!AS:AS,1)</f>
        <v>0</v>
      </c>
      <c r="D30" s="39">
        <f>IF(COUNTIF(Data!AS:AS,"&gt;0")=0,"",COUNTIF(Data!AS:AS,1)/COUNTIF(Data!AS:AS,"&gt;0"))</f>
      </c>
    </row>
    <row r="31" spans="1:4" s="53" customFormat="1" ht="14.25">
      <c r="A31" s="65"/>
      <c r="B31" s="38" t="s">
        <v>10</v>
      </c>
      <c r="C31" s="38">
        <f>COUNTIF(Data!AS:AS,2)</f>
        <v>0</v>
      </c>
      <c r="D31" s="39">
        <f>IF(COUNTIF(Data!AS:AS,"&gt;0")=0,"",COUNTIF(Data!AS:AS,2)/COUNTIF(Data!AS:AS,"&gt;0"))</f>
      </c>
    </row>
    <row r="32" spans="1:4" s="53" customFormat="1" ht="14.25">
      <c r="A32" s="65"/>
      <c r="B32" s="38" t="s">
        <v>11</v>
      </c>
      <c r="C32" s="38">
        <f>COUNTIF(Data!AS:AS,3)</f>
        <v>0</v>
      </c>
      <c r="D32" s="39">
        <f>IF(COUNTIF(Data!AS:AS,"&gt;0")=0,"",COUNTIF(Data!AS:AS,3)/COUNTIF(Data!AS:AS,"&gt;0"))</f>
      </c>
    </row>
    <row r="33" spans="1:4" s="53" customFormat="1" ht="14.25">
      <c r="A33" s="65"/>
      <c r="B33" s="6" t="s">
        <v>8</v>
      </c>
      <c r="C33" s="38">
        <f>COUNTIF(Data!AS:AS,"-")</f>
        <v>0</v>
      </c>
      <c r="D33" s="39"/>
    </row>
    <row r="34" spans="1:4" s="53" customFormat="1" ht="14.25">
      <c r="A34" s="65"/>
      <c r="B34" s="38"/>
      <c r="C34" s="38"/>
      <c r="D34" s="39"/>
    </row>
    <row r="35" spans="1:4" s="54" customFormat="1" ht="14.25">
      <c r="A35" s="64" t="s">
        <v>349</v>
      </c>
      <c r="B35" s="36" t="s">
        <v>12</v>
      </c>
      <c r="C35" s="7">
        <f>COUNTIF(Data!AT:AT,1)</f>
        <v>0</v>
      </c>
      <c r="D35" s="37">
        <f>IF(COUNTIF(Data!AT:AT,"&gt;0")=0,"",COUNTIF(Data!AT:AT,1)/COUNTIF(Data!AT:AT,"&gt;0"))</f>
      </c>
    </row>
    <row r="36" spans="1:4" s="54" customFormat="1" ht="14.25">
      <c r="A36" s="65"/>
      <c r="B36" s="36" t="s">
        <v>11</v>
      </c>
      <c r="C36" s="7">
        <f>COUNTIF(Data!AT:AT,2)</f>
        <v>0</v>
      </c>
      <c r="D36" s="37">
        <f>IF(COUNTIF(Data!AT:AT,"&gt;0")=0,"",COUNTIF(Data!AT:AT,2)/COUNTIF(Data!AT:AT,"&gt;0"))</f>
      </c>
    </row>
    <row r="37" spans="1:4" s="54" customFormat="1" ht="14.25">
      <c r="A37" s="65"/>
      <c r="B37" s="36" t="s">
        <v>329</v>
      </c>
      <c r="C37" s="7">
        <f>COUNTIF(Data!AT:AT,3)</f>
        <v>0</v>
      </c>
      <c r="D37" s="37">
        <f>IF(COUNTIF(Data!AT:AT,"&gt;0")=0,"",COUNTIF(Data!AT:AT,3)/COUNTIF(Data!AT:AT,"&gt;0"))</f>
      </c>
    </row>
    <row r="38" spans="1:4" s="54" customFormat="1" ht="14.25">
      <c r="A38" s="65"/>
      <c r="B38" s="10" t="s">
        <v>8</v>
      </c>
      <c r="C38" s="7">
        <f>COUNTIF(Data!AT:AT,"-")</f>
        <v>0</v>
      </c>
      <c r="D38" s="37"/>
    </row>
    <row r="39" spans="1:4" s="54" customFormat="1" ht="14.25">
      <c r="A39" s="65"/>
      <c r="B39" s="36"/>
      <c r="C39" s="36"/>
      <c r="D39" s="37"/>
    </row>
    <row r="40" spans="1:4" s="53" customFormat="1" ht="14.25">
      <c r="A40" s="67" t="s">
        <v>350</v>
      </c>
      <c r="B40" s="38" t="s">
        <v>351</v>
      </c>
      <c r="C40" s="38">
        <f>COUNTIF(Data!AU:AU,1)</f>
        <v>0</v>
      </c>
      <c r="D40" s="39">
        <f>IF(COUNTIF(Data!AU:AU,"&gt;0")=0,"",COUNTIF(Data!AU:AU,1)/COUNTIF(Data!AU:AU,"&gt;0"))</f>
      </c>
    </row>
    <row r="41" spans="1:4" s="53" customFormat="1" ht="14.25">
      <c r="A41" s="65"/>
      <c r="B41" s="38" t="s">
        <v>352</v>
      </c>
      <c r="C41" s="38">
        <f>COUNTIF(Data!AU:AU,2)</f>
        <v>0</v>
      </c>
      <c r="D41" s="39">
        <f>IF(COUNTIF(Data!AU:AU,"&gt;0")=0,"",COUNTIF(Data!AU:AU,2)/COUNTIF(Data!AU:AU,"&gt;0"))</f>
      </c>
    </row>
    <row r="42" spans="1:4" s="53" customFormat="1" ht="14.25">
      <c r="A42" s="65"/>
      <c r="B42" s="38" t="s">
        <v>353</v>
      </c>
      <c r="C42" s="38">
        <f>COUNTIF(Data!AU:AU,3)</f>
        <v>0</v>
      </c>
      <c r="D42" s="39">
        <f>IF(COUNTIF(Data!AU:AU,"&gt;0")=0,"",COUNTIF(Data!AU:AU,3)/COUNTIF(Data!AU:AU,"&gt;0"))</f>
      </c>
    </row>
    <row r="43" spans="1:4" s="53" customFormat="1" ht="14.25">
      <c r="A43" s="65"/>
      <c r="B43" s="6" t="s">
        <v>8</v>
      </c>
      <c r="C43" s="38">
        <f>COUNTIF(Data!AU:AU,"-")</f>
        <v>0</v>
      </c>
      <c r="D43" s="39"/>
    </row>
    <row r="44" spans="1:4" s="53" customFormat="1" ht="14.25">
      <c r="A44" s="65"/>
      <c r="B44" s="38"/>
      <c r="C44" s="38"/>
      <c r="D44" s="39"/>
    </row>
    <row r="45" spans="1:4" s="12" customFormat="1" ht="14.25">
      <c r="A45" s="64" t="s">
        <v>354</v>
      </c>
      <c r="B45" s="7" t="s">
        <v>20</v>
      </c>
      <c r="C45" s="7">
        <f>COUNTIF(Data!AV:AV,1)</f>
        <v>0</v>
      </c>
      <c r="D45" s="8">
        <f>IF(COUNTIF(Data!AV:AV,"&gt;0")=0,"",COUNTIF(Data!AV:AV,1)/COUNTIF(Data!AV:AV,"&gt;0"))</f>
      </c>
    </row>
    <row r="46" spans="1:4" s="12" customFormat="1" ht="14.25">
      <c r="A46" s="65"/>
      <c r="B46" s="7" t="s">
        <v>10</v>
      </c>
      <c r="C46" s="7">
        <f>COUNTIF(Data!AV:AV,2)</f>
        <v>0</v>
      </c>
      <c r="D46" s="8">
        <f>IF(COUNTIF(Data!AV:AV,"&gt;0")=0,"",COUNTIF(Data!AV:AV,2)/COUNTIF(Data!AV:AV,"&gt;0"))</f>
      </c>
    </row>
    <row r="47" spans="1:4" s="12" customFormat="1" ht="14.25">
      <c r="A47" s="65"/>
      <c r="B47" s="7" t="s">
        <v>11</v>
      </c>
      <c r="C47" s="7">
        <f>COUNTIF(Data!AV:AV,3)</f>
        <v>0</v>
      </c>
      <c r="D47" s="8">
        <f>IF(COUNTIF(Data!AV:AV,"&gt;0")=0,"",COUNTIF(Data!AV:AV,3)/COUNTIF(Data!AV:AV,"&gt;0"))</f>
      </c>
    </row>
    <row r="48" spans="1:4" s="12" customFormat="1" ht="14.25">
      <c r="A48" s="65"/>
      <c r="B48" s="10" t="s">
        <v>8</v>
      </c>
      <c r="C48" s="7">
        <f>COUNTIF(Data!AV:AV,"-")</f>
        <v>0</v>
      </c>
      <c r="D48" s="8"/>
    </row>
    <row r="49" spans="1:4" s="12" customFormat="1" ht="14.25">
      <c r="A49" s="65"/>
      <c r="B49" s="7"/>
      <c r="C49" s="7"/>
      <c r="D49" s="8"/>
    </row>
    <row r="50" spans="2:4" s="35" customFormat="1" ht="14.25">
      <c r="B50" s="50"/>
      <c r="C50" s="50"/>
      <c r="D50" s="51"/>
    </row>
    <row r="51" spans="2:4" s="35" customFormat="1" ht="14.25">
      <c r="B51" s="50"/>
      <c r="C51" s="50"/>
      <c r="D51" s="51"/>
    </row>
    <row r="52" spans="2:4" s="35" customFormat="1" ht="14.25">
      <c r="B52" s="50"/>
      <c r="C52" s="50"/>
      <c r="D52" s="51"/>
    </row>
    <row r="53" spans="2:4" s="35" customFormat="1" ht="14.25">
      <c r="B53" s="50"/>
      <c r="C53" s="50"/>
      <c r="D53" s="51"/>
    </row>
    <row r="54" spans="2:4" s="35" customFormat="1" ht="14.25">
      <c r="B54" s="50"/>
      <c r="C54" s="50"/>
      <c r="D54" s="51"/>
    </row>
    <row r="55" spans="2:4" s="35" customFormat="1" ht="14.25">
      <c r="B55" s="50"/>
      <c r="C55" s="50"/>
      <c r="D55" s="51"/>
    </row>
    <row r="56" spans="2:4" s="35" customFormat="1" ht="14.25">
      <c r="B56" s="50"/>
      <c r="C56" s="50"/>
      <c r="D56" s="51"/>
    </row>
    <row r="57" spans="2:4" s="35" customFormat="1" ht="14.25">
      <c r="B57" s="50"/>
      <c r="C57" s="50"/>
      <c r="D57" s="51"/>
    </row>
    <row r="58" spans="2:4" s="35" customFormat="1" ht="14.25">
      <c r="B58" s="50"/>
      <c r="C58" s="50"/>
      <c r="D58" s="51"/>
    </row>
    <row r="59" spans="2:4" s="35" customFormat="1" ht="14.25">
      <c r="B59" s="50"/>
      <c r="C59" s="50"/>
      <c r="D59" s="51"/>
    </row>
    <row r="60" spans="2:4" s="35" customFormat="1" ht="14.25">
      <c r="B60" s="50"/>
      <c r="C60" s="50"/>
      <c r="D60" s="51"/>
    </row>
  </sheetData>
  <mergeCells count="8">
    <mergeCell ref="A30:A34"/>
    <mergeCell ref="A35:A39"/>
    <mergeCell ref="A40:A44"/>
    <mergeCell ref="A45:A49"/>
    <mergeCell ref="A9:A13"/>
    <mergeCell ref="A2:A8"/>
    <mergeCell ref="A14:A22"/>
    <mergeCell ref="A23:A2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D2" sqref="D2"/>
    </sheetView>
  </sheetViews>
  <sheetFormatPr defaultColWidth="9.140625" defaultRowHeight="12.75"/>
  <cols>
    <col min="1" max="1" width="40.8515625" style="0" customWidth="1"/>
    <col min="2" max="2" width="38.140625" style="14" customWidth="1"/>
    <col min="3" max="3" width="16.57421875" style="14" customWidth="1"/>
    <col min="4" max="4" width="16.7109375" style="28" customWidth="1"/>
  </cols>
  <sheetData>
    <row r="1" spans="1:4" s="3" customFormat="1" ht="21.75" customHeight="1">
      <c r="A1" s="1" t="s">
        <v>4</v>
      </c>
      <c r="B1" s="2" t="s">
        <v>5</v>
      </c>
      <c r="C1" s="2" t="s">
        <v>6</v>
      </c>
      <c r="D1" s="24" t="s">
        <v>7</v>
      </c>
    </row>
    <row r="2" spans="1:4" s="11" customFormat="1" ht="14.25">
      <c r="A2" s="67" t="s">
        <v>355</v>
      </c>
      <c r="B2" s="4" t="s">
        <v>356</v>
      </c>
      <c r="C2" s="4">
        <f>COUNTIF(Data!AW:AW,1)</f>
        <v>0</v>
      </c>
      <c r="D2" s="5">
        <f>IF(COUNTIF(Data!AW:AW,"&gt;0")=0,"",COUNTIF(Data!AW:AW,1)/COUNTIF(Data!AW:AW,"&gt;0"))</f>
      </c>
    </row>
    <row r="3" spans="1:4" s="11" customFormat="1" ht="14.25">
      <c r="A3" s="65"/>
      <c r="B3" s="4" t="s">
        <v>357</v>
      </c>
      <c r="C3" s="4">
        <f>COUNTIF(Data!AW:AW,2)</f>
        <v>0</v>
      </c>
      <c r="D3" s="5">
        <f>IF(COUNTIF(Data!AW:AW,"&gt;0")=0,"",COUNTIF(Data!AW:AW,2)/COUNTIF(Data!AW:AW,"&gt;0"))</f>
      </c>
    </row>
    <row r="4" spans="1:4" s="11" customFormat="1" ht="14.25">
      <c r="A4" s="65"/>
      <c r="B4" s="4" t="s">
        <v>358</v>
      </c>
      <c r="C4" s="4">
        <f>COUNTIF(Data!AW:AW,3)</f>
        <v>0</v>
      </c>
      <c r="D4" s="5">
        <f>IF(COUNTIF(Data!AW:AW,"&gt;0")=0,"",COUNTIF(Data!AW:AW,3)/COUNTIF(Data!AW:AW,"&gt;0"))</f>
      </c>
    </row>
    <row r="5" spans="1:4" s="11" customFormat="1" ht="14.25" customHeight="1">
      <c r="A5" s="65"/>
      <c r="B5" s="4" t="s">
        <v>359</v>
      </c>
      <c r="C5" s="4">
        <f>COUNTIF(Data!AW:AW,4)</f>
        <v>0</v>
      </c>
      <c r="D5" s="5">
        <f>IF(COUNTIF(Data!AW:AW,"&gt;0")=0,"",COUNTIF(Data!AW:AW,4)/COUNTIF(Data!AW:AW,"&gt;0"))</f>
      </c>
    </row>
    <row r="6" spans="1:4" s="11" customFormat="1" ht="14.25">
      <c r="A6" s="65"/>
      <c r="B6" s="4" t="s">
        <v>360</v>
      </c>
      <c r="C6" s="4">
        <f>COUNTIF(Data!AW:AW,5)</f>
        <v>0</v>
      </c>
      <c r="D6" s="5">
        <f>IF(COUNTIF(Data!AW:AW,"&gt;0")=0,"",COUNTIF(Data!AW:AW,5)/COUNTIF(Data!AW:AW,"&gt;0"))</f>
      </c>
    </row>
    <row r="7" spans="1:4" s="11" customFormat="1" ht="14.25">
      <c r="A7" s="65"/>
      <c r="B7" s="6" t="s">
        <v>8</v>
      </c>
      <c r="C7" s="4">
        <f>COUNTIF(Data!AW:AW,"-")</f>
        <v>0</v>
      </c>
      <c r="D7" s="5"/>
    </row>
    <row r="8" spans="1:4" s="11" customFormat="1" ht="14.25" customHeight="1">
      <c r="A8" s="65"/>
      <c r="B8" s="4"/>
      <c r="C8" s="4"/>
      <c r="D8" s="5"/>
    </row>
    <row r="9" spans="1:4" s="12" customFormat="1" ht="14.25">
      <c r="A9" s="71" t="s">
        <v>361</v>
      </c>
      <c r="B9" s="7" t="s">
        <v>370</v>
      </c>
      <c r="C9" s="7">
        <f>COUNTIF(Data!AX:AX,1)</f>
        <v>0</v>
      </c>
      <c r="D9" s="8">
        <f>IF(COUNTIF(Data!AX:AX,"&gt;0")=0,"",COUNTIF(Data!AX:AX,1)/COUNTIF(Data!AX:AX,"&gt;0"))</f>
      </c>
    </row>
    <row r="10" spans="1:4" s="12" customFormat="1" ht="14.25">
      <c r="A10" s="72"/>
      <c r="B10" s="7" t="s">
        <v>371</v>
      </c>
      <c r="C10" s="7">
        <f>COUNTIF(Data!AX:AX,2)</f>
        <v>0</v>
      </c>
      <c r="D10" s="8">
        <f>IF(COUNTIF(Data!AX:AX,"&gt;0")=0,"",COUNTIF(Data!AX:AX,2)/COUNTIF(Data!AX:AX,"&gt;0"))</f>
      </c>
    </row>
    <row r="11" spans="1:4" s="12" customFormat="1" ht="14.25">
      <c r="A11" s="72"/>
      <c r="B11" s="7" t="s">
        <v>372</v>
      </c>
      <c r="C11" s="7">
        <f>COUNTIF(Data!AX:AX,3)</f>
        <v>0</v>
      </c>
      <c r="D11" s="8">
        <f>IF(COUNTIF(Data!AX:AX,"&gt;0")=0,"",COUNTIF(Data!AX:AX,3)/COUNTIF(Data!AX:AX,"&gt;0"))</f>
      </c>
    </row>
    <row r="12" spans="1:4" s="12" customFormat="1" ht="14.25">
      <c r="A12" s="72"/>
      <c r="B12" s="7" t="s">
        <v>360</v>
      </c>
      <c r="C12" s="7">
        <f>COUNTIF(Data!AX:AX,4)</f>
        <v>0</v>
      </c>
      <c r="D12" s="8">
        <f>IF(COUNTIF(Data!AX:AX,"&gt;0")=0,"",COUNTIF(Data!AX:AX,4)/COUNTIF(Data!AX:AX,"&gt;0"))</f>
      </c>
    </row>
    <row r="13" spans="1:4" s="12" customFormat="1" ht="14.25">
      <c r="A13" s="72"/>
      <c r="B13" s="10" t="s">
        <v>8</v>
      </c>
      <c r="C13" s="7">
        <f>COUNTIF(Data!AX:AX,"-")</f>
        <v>0</v>
      </c>
      <c r="D13" s="8"/>
    </row>
    <row r="14" spans="1:4" s="12" customFormat="1" ht="14.25">
      <c r="A14" s="72"/>
      <c r="B14" s="7"/>
      <c r="C14" s="7"/>
      <c r="D14" s="8"/>
    </row>
    <row r="15" spans="1:4" s="11" customFormat="1" ht="14.25">
      <c r="A15" s="69" t="s">
        <v>362</v>
      </c>
      <c r="B15" s="4" t="s">
        <v>11</v>
      </c>
      <c r="C15" s="4">
        <f>COUNTIF(Data!AY:AY,1)</f>
        <v>0</v>
      </c>
      <c r="D15" s="5">
        <f>IF(COUNTIF(Data!AY:AY,"&gt;0")=0,"",COUNTIF(Data!AY:AY,1)/COUNTIF(Data!AY:AY,"&gt;0"))</f>
      </c>
    </row>
    <row r="16" spans="1:4" s="11" customFormat="1" ht="14.25">
      <c r="A16" s="70"/>
      <c r="B16" s="4" t="s">
        <v>19</v>
      </c>
      <c r="C16" s="4">
        <f>COUNTIF(Data!AY:AY,2)</f>
        <v>0</v>
      </c>
      <c r="D16" s="5">
        <f>IF(COUNTIF(Data!AY:AY,"&gt;0")=0,"",COUNTIF(Data!AY:AY,2)/COUNTIF(Data!AY:AY,"&gt;0"))</f>
      </c>
    </row>
    <row r="17" spans="1:4" s="11" customFormat="1" ht="14.25">
      <c r="A17" s="70"/>
      <c r="B17" s="4" t="s">
        <v>18</v>
      </c>
      <c r="C17" s="4">
        <f>COUNTIF(Data!AY:AY,3)</f>
        <v>0</v>
      </c>
      <c r="D17" s="5">
        <f>IF(COUNTIF(Data!AY:AY,"&gt;0")=0,"",COUNTIF(Data!AY:AY,3)/COUNTIF(Data!AY:AY,"&gt;0"))</f>
      </c>
    </row>
    <row r="18" spans="1:4" s="11" customFormat="1" ht="14.25">
      <c r="A18" s="70"/>
      <c r="B18" s="4" t="s">
        <v>373</v>
      </c>
      <c r="C18" s="4">
        <f>COUNTIF(Data!AY:AY,4)</f>
        <v>0</v>
      </c>
      <c r="D18" s="5">
        <f>IF(COUNTIF(Data!AY:AY,"&gt;0")=0,"",COUNTIF(Data!AY:AY,4)/COUNTIF(Data!AY:AY,"&gt;0"))</f>
      </c>
    </row>
    <row r="19" spans="1:4" s="11" customFormat="1" ht="14.25">
      <c r="A19" s="70"/>
      <c r="B19" s="6" t="s">
        <v>8</v>
      </c>
      <c r="C19" s="4">
        <f>COUNTIF(Data!AY:AY,"-")</f>
        <v>0</v>
      </c>
      <c r="D19" s="5"/>
    </row>
    <row r="20" spans="1:4" s="11" customFormat="1" ht="14.25">
      <c r="A20" s="70"/>
      <c r="B20" s="4"/>
      <c r="C20" s="4"/>
      <c r="D20" s="5"/>
    </row>
    <row r="21" spans="1:4" s="12" customFormat="1" ht="14.25">
      <c r="A21" s="71" t="s">
        <v>363</v>
      </c>
      <c r="B21" s="7" t="s">
        <v>12</v>
      </c>
      <c r="C21" s="7">
        <f>COUNTIF(Data!AZ:AZ,1)</f>
        <v>0</v>
      </c>
      <c r="D21" s="8">
        <f>IF(COUNTIF(Data!AZ:AZ,"&gt;0")=0,"",COUNTIF(Data!AZ:AZ,1)/COUNTIF(Data!AZ:AZ,"&gt;0"))</f>
      </c>
    </row>
    <row r="22" spans="1:4" s="12" customFormat="1" ht="14.25">
      <c r="A22" s="72"/>
      <c r="B22" s="7" t="s">
        <v>11</v>
      </c>
      <c r="C22" s="7">
        <f>COUNTIF(Data!AZ:AZ,2)</f>
        <v>0</v>
      </c>
      <c r="D22" s="8">
        <f>IF(COUNTIF(Data!AZ:AZ,"&gt;0")=0,"",COUNTIF(Data!AZ:AZ,2)/COUNTIF(Data!AZ:AZ,"&gt;0"))</f>
      </c>
    </row>
    <row r="23" spans="1:4" s="12" customFormat="1" ht="14.25">
      <c r="A23" s="72"/>
      <c r="B23" s="10" t="s">
        <v>8</v>
      </c>
      <c r="C23" s="7">
        <f>COUNTIF(Data!AZ:AZ,"-")</f>
        <v>0</v>
      </c>
      <c r="D23" s="8"/>
    </row>
    <row r="24" spans="1:4" s="12" customFormat="1" ht="14.25">
      <c r="A24" s="72"/>
      <c r="B24" s="7"/>
      <c r="C24" s="7"/>
      <c r="D24" s="8"/>
    </row>
    <row r="25" spans="1:4" s="11" customFormat="1" ht="14.25">
      <c r="A25" s="69" t="s">
        <v>364</v>
      </c>
      <c r="B25" s="4" t="s">
        <v>21</v>
      </c>
      <c r="C25" s="4">
        <f>COUNTIF(Data!BA:BA,1)</f>
        <v>0</v>
      </c>
      <c r="D25" s="5">
        <f>IF(COUNTIF(Data!BA:BA,"&gt;0")=0,"",COUNTIF(Data!BA:BA,1)/COUNTIF(Data!BA:BA,"&gt;0"))</f>
      </c>
    </row>
    <row r="26" spans="1:4" s="11" customFormat="1" ht="14.25">
      <c r="A26" s="70"/>
      <c r="B26" s="4" t="s">
        <v>19</v>
      </c>
      <c r="C26" s="4">
        <f>COUNTIF(Data!BA:BA,2)</f>
        <v>0</v>
      </c>
      <c r="D26" s="5">
        <f>IF(COUNTIF(Data!BA:BA,"&gt;0")=0,"",COUNTIF(Data!BA:BA,2)/COUNTIF(Data!BA:BA,"&gt;0"))</f>
      </c>
    </row>
    <row r="27" spans="1:4" s="11" customFormat="1" ht="14.25">
      <c r="A27" s="70"/>
      <c r="B27" s="4" t="s">
        <v>11</v>
      </c>
      <c r="C27" s="4">
        <f>COUNTIF(Data!BA:BA,3)</f>
        <v>0</v>
      </c>
      <c r="D27" s="5">
        <f>IF(COUNTIF(Data!BA:BA,"&gt;0")=0,"",COUNTIF(Data!BA:BA,3)/COUNTIF(Data!BA:BA,"&gt;0"))</f>
      </c>
    </row>
    <row r="28" spans="1:4" s="11" customFormat="1" ht="14.25">
      <c r="A28" s="70"/>
      <c r="B28" s="6" t="s">
        <v>8</v>
      </c>
      <c r="C28" s="4">
        <f>COUNTIF(Data!BA:BA,"-")</f>
        <v>0</v>
      </c>
      <c r="D28" s="5"/>
    </row>
    <row r="29" spans="1:4" s="11" customFormat="1" ht="14.25">
      <c r="A29" s="70"/>
      <c r="B29" s="4"/>
      <c r="C29" s="4"/>
      <c r="D29" s="5"/>
    </row>
    <row r="30" spans="1:4" s="12" customFormat="1" ht="14.25">
      <c r="A30" s="71" t="s">
        <v>365</v>
      </c>
      <c r="B30" s="7" t="s">
        <v>374</v>
      </c>
      <c r="C30" s="7">
        <f>COUNTIF(Data!BB:BB,1)</f>
        <v>0</v>
      </c>
      <c r="D30" s="8">
        <f>IF(COUNTIF(Data!BB:BB,"&gt;0")=0,"",COUNTIF(Data!BB:BB,1)/COUNTIF(Data!BB:BB,"&gt;0"))</f>
      </c>
    </row>
    <row r="31" spans="1:4" s="12" customFormat="1" ht="14.25">
      <c r="A31" s="72"/>
      <c r="B31" s="7" t="s">
        <v>375</v>
      </c>
      <c r="C31" s="7">
        <f>COUNTIF(Data!BB:BB,2)</f>
        <v>0</v>
      </c>
      <c r="D31" s="8">
        <f>IF(COUNTIF(Data!BB:BB,"&gt;0")=0,"",COUNTIF(Data!BB:BB,2)/COUNTIF(Data!BB:BB,"&gt;0"))</f>
      </c>
    </row>
    <row r="32" spans="1:4" s="12" customFormat="1" ht="14.25">
      <c r="A32" s="72"/>
      <c r="B32" s="7" t="s">
        <v>376</v>
      </c>
      <c r="C32" s="7">
        <f>COUNTIF(Data!BB:BB,3)</f>
        <v>0</v>
      </c>
      <c r="D32" s="8">
        <f>IF(COUNTIF(Data!BB:BB,"&gt;0")=0,"",COUNTIF(Data!BB:BB,3)/COUNTIF(Data!BB:BB,"&gt;0"))</f>
      </c>
    </row>
    <row r="33" spans="1:4" s="12" customFormat="1" ht="14.25">
      <c r="A33" s="72"/>
      <c r="B33" s="7" t="s">
        <v>377</v>
      </c>
      <c r="C33" s="7">
        <f>COUNTIF(Data!BB:BB,4)</f>
        <v>0</v>
      </c>
      <c r="D33" s="8">
        <f>IF(COUNTIF(Data!BB:BB,"&gt;0")=0,"",COUNTIF(Data!BB:BB,4)/COUNTIF(Data!BB:BB,"&gt;0"))</f>
      </c>
    </row>
    <row r="34" spans="1:4" s="12" customFormat="1" ht="14.25">
      <c r="A34" s="72"/>
      <c r="B34" s="10" t="s">
        <v>8</v>
      </c>
      <c r="C34" s="7">
        <f>COUNTIF(Data!BB:BB,"-")</f>
        <v>0</v>
      </c>
      <c r="D34" s="8"/>
    </row>
    <row r="35" spans="1:4" s="12" customFormat="1" ht="18.75" customHeight="1">
      <c r="A35" s="72"/>
      <c r="B35" s="7"/>
      <c r="C35" s="7"/>
      <c r="D35" s="8"/>
    </row>
    <row r="36" spans="1:4" s="11" customFormat="1" ht="14.25">
      <c r="A36" s="67" t="s">
        <v>366</v>
      </c>
      <c r="B36" s="4" t="s">
        <v>12</v>
      </c>
      <c r="C36" s="4">
        <f>COUNTIF(Data!BC:BC,1)</f>
        <v>0</v>
      </c>
      <c r="D36" s="5">
        <f>IF(COUNTIF(Data!BC:BC,"&gt;0")=0,"",COUNTIF(Data!BC:BC,1)/COUNTIF(Data!BC:BC,"&gt;0"))</f>
      </c>
    </row>
    <row r="37" spans="1:4" s="11" customFormat="1" ht="14.25">
      <c r="A37" s="65"/>
      <c r="B37" s="4" t="s">
        <v>11</v>
      </c>
      <c r="C37" s="4">
        <f>COUNTIF(Data!BC:BC,2)</f>
        <v>0</v>
      </c>
      <c r="D37" s="5">
        <f>IF(COUNTIF(Data!BC:BC,"&gt;0")=0,"",COUNTIF(Data!BC:BC,2)/COUNTIF(Data!BC:BC,"&gt;0"))</f>
      </c>
    </row>
    <row r="38" spans="1:4" s="11" customFormat="1" ht="14.25">
      <c r="A38" s="65"/>
      <c r="B38" s="6" t="s">
        <v>8</v>
      </c>
      <c r="C38" s="4">
        <f>COUNTIF(Data!BC:BC,"-")</f>
        <v>0</v>
      </c>
      <c r="D38" s="5"/>
    </row>
    <row r="39" spans="1:4" s="11" customFormat="1" ht="14.25">
      <c r="A39" s="65"/>
      <c r="B39" s="4"/>
      <c r="C39" s="4"/>
      <c r="D39" s="5"/>
    </row>
    <row r="40" spans="1:4" s="12" customFormat="1" ht="14.25">
      <c r="A40" s="64" t="s">
        <v>369</v>
      </c>
      <c r="B40" s="55" t="s">
        <v>367</v>
      </c>
      <c r="C40" s="7">
        <f>COUNTIF(Data!BD:BD,1)</f>
        <v>0</v>
      </c>
      <c r="D40" s="8">
        <f>IF(COUNTIF(Data!BD:BD,"&gt;0")=0,"",COUNTIF(Data!BD:BD,1)/COUNTIF(Data!BD:BD,"&gt;0"))</f>
      </c>
    </row>
    <row r="41" spans="1:4" s="12" customFormat="1" ht="28.5">
      <c r="A41" s="65"/>
      <c r="B41" s="55" t="s">
        <v>368</v>
      </c>
      <c r="C41" s="7">
        <f>COUNTIF(Data!BD:BD,2)</f>
        <v>0</v>
      </c>
      <c r="D41" s="8">
        <f>IF(COUNTIF(Data!BD:BD,"&gt;0")=0,"",COUNTIF(Data!BD:BD,2)/COUNTIF(Data!BD:BD,"&gt;0"))</f>
      </c>
    </row>
    <row r="42" spans="1:4" s="12" customFormat="1" ht="14.25">
      <c r="A42" s="65"/>
      <c r="B42" s="55" t="s">
        <v>11</v>
      </c>
      <c r="C42" s="7">
        <f>COUNTIF(Data!BD:BD,3)</f>
        <v>0</v>
      </c>
      <c r="D42" s="8">
        <f>IF(COUNTIF(Data!BD:BD,"&gt;0")=0,"",COUNTIF(Data!BD:BD,3)/COUNTIF(Data!BD:BD,"&gt;0"))</f>
      </c>
    </row>
    <row r="43" spans="1:4" s="12" customFormat="1" ht="14.25">
      <c r="A43" s="65"/>
      <c r="B43" s="56" t="s">
        <v>8</v>
      </c>
      <c r="C43" s="7">
        <f>COUNTIF(Data!BD:BD,"-")</f>
        <v>0</v>
      </c>
      <c r="D43" s="8"/>
    </row>
    <row r="44" spans="1:4" s="12" customFormat="1" ht="14.25">
      <c r="A44" s="65"/>
      <c r="B44" s="7"/>
      <c r="C44" s="7"/>
      <c r="D44" s="8"/>
    </row>
  </sheetData>
  <mergeCells count="8">
    <mergeCell ref="A2:A8"/>
    <mergeCell ref="A36:A39"/>
    <mergeCell ref="A40:A44"/>
    <mergeCell ref="A30:A35"/>
    <mergeCell ref="A25:A29"/>
    <mergeCell ref="A9:A14"/>
    <mergeCell ref="A21:A24"/>
    <mergeCell ref="A15:A20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6"/>
  <sheetViews>
    <sheetView workbookViewId="0" topLeftCell="A1">
      <selection activeCell="A1" sqref="A1"/>
    </sheetView>
  </sheetViews>
  <sheetFormatPr defaultColWidth="9.140625" defaultRowHeight="12.75"/>
  <cols>
    <col min="1" max="1" width="34.7109375" style="0" customWidth="1"/>
    <col min="2" max="2" width="49.421875" style="14" customWidth="1"/>
    <col min="3" max="3" width="19.7109375" style="14" customWidth="1"/>
    <col min="4" max="4" width="17.00390625" style="28" customWidth="1"/>
  </cols>
  <sheetData>
    <row r="1" spans="1:4" s="3" customFormat="1" ht="21.75" customHeight="1">
      <c r="A1" s="1" t="s">
        <v>4</v>
      </c>
      <c r="B1" s="2" t="s">
        <v>5</v>
      </c>
      <c r="C1" s="2" t="s">
        <v>6</v>
      </c>
      <c r="D1" s="24" t="s">
        <v>7</v>
      </c>
    </row>
    <row r="2" spans="1:4" s="11" customFormat="1" ht="14.25">
      <c r="A2" s="69" t="s">
        <v>378</v>
      </c>
      <c r="B2" s="57" t="s">
        <v>379</v>
      </c>
      <c r="C2" s="4">
        <f>COUNTIF(Data!BE:BE,1)</f>
        <v>0</v>
      </c>
      <c r="D2" s="5">
        <f>IF(COUNTIF(Data!BE:BE,"&gt;0")=0,"",COUNTIF(Data!BE:BE,1)/COUNTIF(Data!BE:BE,"&gt;0"))</f>
      </c>
    </row>
    <row r="3" spans="1:4" s="11" customFormat="1" ht="14.25">
      <c r="A3" s="70"/>
      <c r="B3" s="57" t="s">
        <v>380</v>
      </c>
      <c r="C3" s="4">
        <f>COUNTIF(Data!BE:BE,2)</f>
        <v>0</v>
      </c>
      <c r="D3" s="5">
        <f>IF(COUNTIF(Data!BE:BE,"&gt;0")=0,"",COUNTIF(Data!BE:BE,2)/COUNTIF(Data!BE:BE,"&gt;0"))</f>
      </c>
    </row>
    <row r="4" spans="1:4" s="11" customFormat="1" ht="14.25">
      <c r="A4" s="70"/>
      <c r="B4" s="57" t="s">
        <v>381</v>
      </c>
      <c r="C4" s="4">
        <f>COUNTIF(Data!BE:BE,3)</f>
        <v>0</v>
      </c>
      <c r="D4" s="5">
        <f>IF(COUNTIF(Data!BE:BE,"&gt;0")=0,"",COUNTIF(Data!BE:BE,3)/COUNTIF(Data!BE:BE,"&gt;0"))</f>
      </c>
    </row>
    <row r="5" spans="1:4" s="11" customFormat="1" ht="14.25">
      <c r="A5" s="70"/>
      <c r="B5" s="57" t="s">
        <v>382</v>
      </c>
      <c r="C5" s="4">
        <f>COUNTIF(Data!BE:BE,4)</f>
        <v>0</v>
      </c>
      <c r="D5" s="5">
        <f>IF(COUNTIF(Data!BE:BE,"&gt;0")=0,"",COUNTIF(Data!BE:BE,4)/COUNTIF(Data!BE:BE,"&gt;0"))</f>
      </c>
    </row>
    <row r="6" spans="1:4" s="11" customFormat="1" ht="14.25">
      <c r="A6" s="70"/>
      <c r="B6" s="57" t="s">
        <v>383</v>
      </c>
      <c r="C6" s="4">
        <f>COUNTIF(Data!BE:BE,5)</f>
        <v>0</v>
      </c>
      <c r="D6" s="5">
        <f>IF(COUNTIF(Data!BE:BE,"&gt;0")=0,"",COUNTIF(Data!BE:BE,5)/COUNTIF(Data!BE:BE,"&gt;0"))</f>
      </c>
    </row>
    <row r="7" spans="1:4" s="11" customFormat="1" ht="14.25">
      <c r="A7" s="70"/>
      <c r="B7" s="57" t="s">
        <v>2</v>
      </c>
      <c r="C7" s="4">
        <f>COUNTIF(Data!BE:BE,6)</f>
        <v>0</v>
      </c>
      <c r="D7" s="5">
        <f>IF(COUNTIF(Data!BE:BE,"&gt;0")=0,"",COUNTIF(Data!BE:BE,6)/COUNTIF(Data!BE:BE,"&gt;0"))</f>
      </c>
    </row>
    <row r="8" spans="1:4" s="11" customFormat="1" ht="14.25">
      <c r="A8" s="70"/>
      <c r="B8" s="58" t="s">
        <v>8</v>
      </c>
      <c r="C8" s="4">
        <f>COUNTIF(Data!BE:BE,"-")</f>
        <v>0</v>
      </c>
      <c r="D8" s="5"/>
    </row>
    <row r="9" spans="1:4" s="11" customFormat="1" ht="14.25">
      <c r="A9" s="70"/>
      <c r="B9" s="57"/>
      <c r="C9" s="4"/>
      <c r="D9" s="5"/>
    </row>
    <row r="10" spans="1:4" s="12" customFormat="1" ht="14.25">
      <c r="A10" s="71" t="s">
        <v>384</v>
      </c>
      <c r="B10" s="55" t="s">
        <v>385</v>
      </c>
      <c r="C10" s="7">
        <f>COUNTIF(Data!BF:BF,1)</f>
        <v>0</v>
      </c>
      <c r="D10" s="8">
        <f>IF(COUNTIF(Data!BF:BF,"&gt;0")=0,"",COUNTIF(Data!BF:BF,1)/COUNTIF(Data!BF:BF,"&gt;0"))</f>
      </c>
    </row>
    <row r="11" spans="1:4" s="12" customFormat="1" ht="14.25">
      <c r="A11" s="72"/>
      <c r="B11" s="55" t="s">
        <v>386</v>
      </c>
      <c r="C11" s="7">
        <f>COUNTIF(Data!BF:BF,2)</f>
        <v>0</v>
      </c>
      <c r="D11" s="8">
        <f>IF(COUNTIF(Data!BF:BF,"&gt;0")=0,"",COUNTIF(Data!BF:BF,2)/COUNTIF(Data!BF:BF,"&gt;0"))</f>
      </c>
    </row>
    <row r="12" spans="1:4" s="12" customFormat="1" ht="14.25">
      <c r="A12" s="72"/>
      <c r="B12" s="56" t="s">
        <v>8</v>
      </c>
      <c r="C12" s="7">
        <f>COUNTIF(Data!BF:BF,"-")</f>
        <v>0</v>
      </c>
      <c r="D12" s="8"/>
    </row>
    <row r="13" spans="1:4" s="12" customFormat="1" ht="14.25">
      <c r="A13" s="72"/>
      <c r="B13" s="55"/>
      <c r="C13" s="7"/>
      <c r="D13" s="8"/>
    </row>
    <row r="14" spans="1:4" s="11" customFormat="1" ht="14.25">
      <c r="A14" s="69" t="s">
        <v>387</v>
      </c>
      <c r="B14" s="57" t="s">
        <v>388</v>
      </c>
      <c r="C14" s="4">
        <f>COUNTIF(Data!BG:BG,1)</f>
        <v>0</v>
      </c>
      <c r="D14" s="5">
        <f>IF(COUNTIF(Data!BG:BG,"&gt;0")=0,"",COUNTIF(Data!BG:BG,1)/COUNTIF(Data!BG:BG,"&gt;0"))</f>
      </c>
    </row>
    <row r="15" spans="1:4" s="11" customFormat="1" ht="14.25">
      <c r="A15" s="70"/>
      <c r="B15" s="57" t="s">
        <v>389</v>
      </c>
      <c r="C15" s="4">
        <f>COUNTIF(Data!BG:BG,2)</f>
        <v>0</v>
      </c>
      <c r="D15" s="5">
        <f>IF(COUNTIF(Data!BG:BG,"&gt;0")=0,"",COUNTIF(Data!BG:BG,2)/COUNTIF(Data!BG:BG,"&gt;0"))</f>
      </c>
    </row>
    <row r="16" spans="1:4" s="11" customFormat="1" ht="14.25">
      <c r="A16" s="70"/>
      <c r="B16" s="57" t="s">
        <v>390</v>
      </c>
      <c r="C16" s="4">
        <f>COUNTIF(Data!BG:BG,3)</f>
        <v>0</v>
      </c>
      <c r="D16" s="5">
        <f>IF(COUNTIF(Data!BG:BG,"&gt;0")=0,"",COUNTIF(Data!BG:BG,3)/COUNTIF(Data!BG:BG,"&gt;0"))</f>
      </c>
    </row>
    <row r="17" spans="1:4" s="11" customFormat="1" ht="14.25">
      <c r="A17" s="70"/>
      <c r="B17" s="57" t="s">
        <v>391</v>
      </c>
      <c r="C17" s="4">
        <f>COUNTIF(Data!BG:BG,4)</f>
        <v>0</v>
      </c>
      <c r="D17" s="5">
        <f>IF(COUNTIF(Data!BG:BG,"&gt;0")=0,"",COUNTIF(Data!BG:BG,4)/COUNTIF(Data!BG:BG,"&gt;0"))</f>
      </c>
    </row>
    <row r="18" spans="1:4" s="11" customFormat="1" ht="14.25">
      <c r="A18" s="70"/>
      <c r="B18" s="57" t="s">
        <v>392</v>
      </c>
      <c r="C18" s="4">
        <f>COUNTIF(Data!BG:BG,5)</f>
        <v>0</v>
      </c>
      <c r="D18" s="5">
        <f>IF(COUNTIF(Data!BG:BG,"&gt;0")=0,"",COUNTIF(Data!BG:BG,5)/COUNTIF(Data!BG:BG,"&gt;0"))</f>
      </c>
    </row>
    <row r="19" spans="1:4" s="11" customFormat="1" ht="14.25">
      <c r="A19" s="70"/>
      <c r="B19" s="58" t="s">
        <v>8</v>
      </c>
      <c r="C19" s="4">
        <f>COUNTIF(Data!BG:BG,"-")</f>
        <v>0</v>
      </c>
      <c r="D19" s="5"/>
    </row>
    <row r="20" spans="1:4" s="11" customFormat="1" ht="14.25">
      <c r="A20" s="70"/>
      <c r="B20" s="57"/>
      <c r="C20" s="4"/>
      <c r="D20" s="5"/>
    </row>
    <row r="21" spans="1:4" s="54" customFormat="1" ht="14.25">
      <c r="A21" s="64" t="s">
        <v>393</v>
      </c>
      <c r="B21" s="36" t="s">
        <v>394</v>
      </c>
      <c r="C21" s="36">
        <f>COUNTIF(Data!BH:BH,1)</f>
        <v>0</v>
      </c>
      <c r="D21" s="37">
        <f>IF(COUNTIF(Data!BH:BH,"&gt;0")=0,"",COUNTIF(Data!BH:BH,1)/COUNTIF(Data!BH:BH,"&gt;0"))</f>
      </c>
    </row>
    <row r="22" spans="1:4" s="54" customFormat="1" ht="14.25">
      <c r="A22" s="65"/>
      <c r="B22" s="36" t="s">
        <v>395</v>
      </c>
      <c r="C22" s="36">
        <f>COUNTIF(Data!BH:BH,2)</f>
        <v>0</v>
      </c>
      <c r="D22" s="37">
        <f>IF(COUNTIF(Data!BH:BH,"&gt;0")=0,"",COUNTIF(Data!BH:BH,2)/COUNTIF(Data!BH:BH,"&gt;0"))</f>
      </c>
    </row>
    <row r="23" spans="1:4" s="54" customFormat="1" ht="14.25">
      <c r="A23" s="65"/>
      <c r="B23" s="36" t="s">
        <v>396</v>
      </c>
      <c r="C23" s="36">
        <f>COUNTIF(Data!BH:BH,3)</f>
        <v>0</v>
      </c>
      <c r="D23" s="37">
        <f>IF(COUNTIF(Data!BH:BH,"&gt;0")=0,"",COUNTIF(Data!BH:BH,3)/COUNTIF(Data!BH:BH,"&gt;0"))</f>
      </c>
    </row>
    <row r="24" spans="1:4" s="54" customFormat="1" ht="14.25">
      <c r="A24" s="65"/>
      <c r="B24" s="36" t="s">
        <v>397</v>
      </c>
      <c r="C24" s="36">
        <f>COUNTIF(Data!BH:BH,4)</f>
        <v>0</v>
      </c>
      <c r="D24" s="37">
        <f>IF(COUNTIF(Data!BH:BH,"&gt;0")=0,"",COUNTIF(Data!BH:BH,4)/COUNTIF(Data!BH:BH,"&gt;0"))</f>
      </c>
    </row>
    <row r="25" spans="1:4" s="54" customFormat="1" ht="14.25">
      <c r="A25" s="65"/>
      <c r="B25" s="36" t="s">
        <v>302</v>
      </c>
      <c r="C25" s="36">
        <f>COUNTIF(Data!BH:BH,5)</f>
        <v>0</v>
      </c>
      <c r="D25" s="37">
        <f>IF(COUNTIF(Data!BH:BH,"&gt;0")=0,"",COUNTIF(Data!BH:BH,5)/COUNTIF(Data!BH:BH,"&gt;0"))</f>
      </c>
    </row>
    <row r="26" spans="1:4" s="54" customFormat="1" ht="14.25">
      <c r="A26" s="65"/>
      <c r="B26" s="36" t="s">
        <v>398</v>
      </c>
      <c r="C26" s="36">
        <f>COUNTIF(Data!BH:BH,6)</f>
        <v>0</v>
      </c>
      <c r="D26" s="37">
        <f>IF(COUNTIF(Data!BH:BH,"&gt;0")=0,"",COUNTIF(Data!BH:BH,6)/COUNTIF(Data!BH:BH,"&gt;0"))</f>
      </c>
    </row>
    <row r="27" spans="1:4" s="54" customFormat="1" ht="14.25">
      <c r="A27" s="65"/>
      <c r="B27" s="10" t="s">
        <v>8</v>
      </c>
      <c r="C27" s="36">
        <f>COUNTIF(Data!BH:BH,"-")</f>
        <v>0</v>
      </c>
      <c r="D27" s="37"/>
    </row>
    <row r="28" spans="1:4" s="54" customFormat="1" ht="14.25">
      <c r="A28" s="65"/>
      <c r="B28" s="10"/>
      <c r="C28" s="36"/>
      <c r="D28" s="37"/>
    </row>
    <row r="29" spans="1:4" s="53" customFormat="1" ht="14.25">
      <c r="A29" s="67" t="s">
        <v>399</v>
      </c>
      <c r="B29" s="38" t="s">
        <v>9</v>
      </c>
      <c r="C29" s="38">
        <f>COUNTIF(Data!BI:BI,1)</f>
        <v>0</v>
      </c>
      <c r="D29" s="39">
        <f>IF(COUNTIF(Data!BI:BI,"&gt;0")=0,"",COUNTIF(Data!BI:BI,1)/COUNTIF(Data!BI:BI,"&gt;0"))</f>
      </c>
    </row>
    <row r="30" spans="1:4" s="53" customFormat="1" ht="14.25">
      <c r="A30" s="65"/>
      <c r="B30" s="38" t="s">
        <v>10</v>
      </c>
      <c r="C30" s="38">
        <f>COUNTIF(Data!BI:BI,2)</f>
        <v>0</v>
      </c>
      <c r="D30" s="39">
        <f>IF(COUNTIF(Data!BI:BI,"&gt;0")=0,"",COUNTIF(Data!BI:BI,2)/COUNTIF(Data!BI:BI,"&gt;0"))</f>
      </c>
    </row>
    <row r="31" spans="1:4" s="53" customFormat="1" ht="14.25">
      <c r="A31" s="65"/>
      <c r="B31" s="38" t="s">
        <v>11</v>
      </c>
      <c r="C31" s="38">
        <f>COUNTIF(Data!BI:BI,3)</f>
        <v>0</v>
      </c>
      <c r="D31" s="39">
        <f>IF(COUNTIF(Data!BI:BI,"&gt;0")=0,"",COUNTIF(Data!BI:BI,3)/COUNTIF(Data!BI:BI,"&gt;0"))</f>
      </c>
    </row>
    <row r="32" spans="1:4" s="53" customFormat="1" ht="14.25">
      <c r="A32" s="65"/>
      <c r="B32" s="6" t="s">
        <v>8</v>
      </c>
      <c r="C32" s="38">
        <f>COUNTIF(Data!BI:BI,"-")</f>
        <v>0</v>
      </c>
      <c r="D32" s="39"/>
    </row>
    <row r="33" spans="1:4" s="53" customFormat="1" ht="14.25">
      <c r="A33" s="65"/>
      <c r="B33" s="38"/>
      <c r="C33" s="38"/>
      <c r="D33" s="39"/>
    </row>
    <row r="34" spans="1:4" s="54" customFormat="1" ht="14.25">
      <c r="A34" s="64" t="s">
        <v>400</v>
      </c>
      <c r="B34" s="36" t="s">
        <v>20</v>
      </c>
      <c r="C34" s="36">
        <f>COUNTIF(Data!BJ:BJ,1)</f>
        <v>0</v>
      </c>
      <c r="D34" s="37">
        <f>IF(COUNTIF(Data!BJ:BJ,"&gt;0")=0,"",COUNTIF(Data!BJ:BJ,1)/COUNTIF(Data!BJ:BJ,"&gt;0"))</f>
      </c>
    </row>
    <row r="35" spans="1:4" s="54" customFormat="1" ht="14.25">
      <c r="A35" s="65"/>
      <c r="B35" s="36" t="s">
        <v>10</v>
      </c>
      <c r="C35" s="36">
        <f>COUNTIF(Data!BJ:BJ,2)</f>
        <v>0</v>
      </c>
      <c r="D35" s="37">
        <f>IF(COUNTIF(Data!BJ:BJ,"&gt;0")=0,"",COUNTIF(Data!BJ:BJ,2)/COUNTIF(Data!BJ:BJ,"&gt;0"))</f>
      </c>
    </row>
    <row r="36" spans="1:4" s="54" customFormat="1" ht="14.25">
      <c r="A36" s="65"/>
      <c r="B36" s="36" t="s">
        <v>11</v>
      </c>
      <c r="C36" s="36">
        <f>COUNTIF(Data!BJ:BJ,3)</f>
        <v>0</v>
      </c>
      <c r="D36" s="37">
        <f>IF(COUNTIF(Data!BJ:BJ,"&gt;0")=0,"",COUNTIF(Data!BJ:BJ,3)/COUNTIF(Data!BJ:BJ,"&gt;0"))</f>
      </c>
    </row>
    <row r="37" spans="1:4" s="54" customFormat="1" ht="14.25">
      <c r="A37" s="65"/>
      <c r="B37" s="10" t="s">
        <v>8</v>
      </c>
      <c r="C37" s="36">
        <f>COUNTIF(Data!BJ:BJ,"-")</f>
        <v>0</v>
      </c>
      <c r="D37" s="37"/>
    </row>
    <row r="38" spans="1:4" s="54" customFormat="1" ht="14.25">
      <c r="A38" s="65"/>
      <c r="B38" s="36"/>
      <c r="C38" s="36"/>
      <c r="D38" s="37"/>
    </row>
    <row r="39" spans="1:4" s="53" customFormat="1" ht="14.25">
      <c r="A39" s="67" t="s">
        <v>401</v>
      </c>
      <c r="B39" s="38" t="s">
        <v>9</v>
      </c>
      <c r="C39" s="38">
        <f>COUNTIF(Data!BK:BK,1)</f>
        <v>0</v>
      </c>
      <c r="D39" s="39">
        <f>IF(COUNTIF(Data!BK:BK,"&gt;0")=0,"",COUNTIF(Data!BK:BK,1)/COUNTIF(Data!BK:BK,"&gt;0"))</f>
      </c>
    </row>
    <row r="40" spans="1:4" s="53" customFormat="1" ht="14.25">
      <c r="A40" s="65"/>
      <c r="B40" s="38" t="s">
        <v>10</v>
      </c>
      <c r="C40" s="38">
        <f>COUNTIF(Data!BK:BK,2)</f>
        <v>0</v>
      </c>
      <c r="D40" s="39">
        <f>IF(COUNTIF(Data!BK:BK,"&gt;0")=0,"",COUNTIF(Data!BK:BK,2)/COUNTIF(Data!BK:BK,"&gt;0"))</f>
      </c>
    </row>
    <row r="41" spans="1:4" s="53" customFormat="1" ht="14.25">
      <c r="A41" s="65"/>
      <c r="B41" s="38" t="s">
        <v>11</v>
      </c>
      <c r="C41" s="38">
        <f>COUNTIF(Data!BK:BK,3)</f>
        <v>0</v>
      </c>
      <c r="D41" s="39">
        <f>IF(COUNTIF(Data!BK:BK,"&gt;0")=0,"",COUNTIF(Data!BK:BK,3)/COUNTIF(Data!BK:BK,"&gt;0"))</f>
      </c>
    </row>
    <row r="42" spans="1:4" s="53" customFormat="1" ht="14.25">
      <c r="A42" s="65"/>
      <c r="B42" s="38" t="s">
        <v>402</v>
      </c>
      <c r="C42" s="38">
        <f>COUNTIF(Data!BK:BK,4)</f>
        <v>0</v>
      </c>
      <c r="D42" s="39">
        <f>IF(COUNTIF(Data!BK:BK,"&gt;0")=0,"",COUNTIF(Data!BK:BK,4)/COUNTIF(Data!BK:BK,"&gt;0"))</f>
      </c>
    </row>
    <row r="43" spans="1:4" s="53" customFormat="1" ht="14.25">
      <c r="A43" s="65"/>
      <c r="B43" s="38" t="s">
        <v>403</v>
      </c>
      <c r="C43" s="38">
        <f>COUNTIF(Data!BK:BK,5)</f>
        <v>0</v>
      </c>
      <c r="D43" s="39">
        <f>IF(COUNTIF(Data!BK:BK,"&gt;0")=0,"",COUNTIF(Data!BK:BK,5)/COUNTIF(Data!BK:BK,"&gt;0"))</f>
      </c>
    </row>
    <row r="44" spans="1:4" s="53" customFormat="1" ht="14.25">
      <c r="A44" s="65"/>
      <c r="B44" s="6" t="s">
        <v>8</v>
      </c>
      <c r="C44" s="38">
        <f>COUNTIF(Data!BK:BK,"-")</f>
        <v>0</v>
      </c>
      <c r="D44" s="39"/>
    </row>
    <row r="45" spans="1:4" s="53" customFormat="1" ht="14.25">
      <c r="A45" s="65"/>
      <c r="B45" s="38"/>
      <c r="C45" s="38"/>
      <c r="D45" s="39"/>
    </row>
    <row r="46" spans="1:4" s="54" customFormat="1" ht="14.25">
      <c r="A46" s="64" t="s">
        <v>404</v>
      </c>
      <c r="B46" s="36" t="s">
        <v>20</v>
      </c>
      <c r="C46" s="36">
        <f>COUNTIF(Data!BL:BL,1)</f>
        <v>0</v>
      </c>
      <c r="D46" s="37">
        <f>IF(COUNTIF(Data!BL:BL,"&gt;0")=0,"",COUNTIF(Data!BL:BL,1)/COUNTIF(Data!BL:BL,"&gt;0"))</f>
      </c>
    </row>
    <row r="47" spans="1:4" s="54" customFormat="1" ht="14.25">
      <c r="A47" s="65"/>
      <c r="B47" s="36" t="s">
        <v>10</v>
      </c>
      <c r="C47" s="36">
        <f>COUNTIF(Data!BL:BL,2)</f>
        <v>0</v>
      </c>
      <c r="D47" s="37">
        <f>IF(COUNTIF(Data!BL:BL,"&gt;0")=0,"",COUNTIF(Data!BL:BL,2)/COUNTIF(Data!BL:BL,"&gt;0"))</f>
      </c>
    </row>
    <row r="48" spans="1:4" s="54" customFormat="1" ht="14.25">
      <c r="A48" s="65"/>
      <c r="B48" s="36" t="s">
        <v>11</v>
      </c>
      <c r="C48" s="36">
        <f>COUNTIF(Data!BL:BL,3)</f>
        <v>0</v>
      </c>
      <c r="D48" s="37">
        <f>IF(COUNTIF(Data!BL:BL,"&gt;0")=0,"",COUNTIF(Data!BL:BL,3)/COUNTIF(Data!BL:BL,"&gt;0"))</f>
      </c>
    </row>
    <row r="49" spans="1:4" s="54" customFormat="1" ht="14.25">
      <c r="A49" s="65"/>
      <c r="B49" s="10" t="s">
        <v>8</v>
      </c>
      <c r="C49" s="36">
        <f>COUNTIF(Data!BL:BL,"-")</f>
        <v>0</v>
      </c>
      <c r="D49" s="37"/>
    </row>
    <row r="50" spans="1:4" s="54" customFormat="1" ht="14.25">
      <c r="A50" s="65"/>
      <c r="B50" s="36"/>
      <c r="C50" s="36"/>
      <c r="D50" s="37"/>
    </row>
    <row r="51" spans="1:4" s="53" customFormat="1" ht="14.25">
      <c r="A51" s="67" t="s">
        <v>405</v>
      </c>
      <c r="B51" s="38" t="s">
        <v>406</v>
      </c>
      <c r="C51" s="38">
        <f>COUNTIF(Data!BM:BM,1)</f>
        <v>0</v>
      </c>
      <c r="D51" s="39">
        <f>IF(COUNTIF(Data!BM:BM,"&gt;0")=0,"",COUNTIF(Data!BM:BM,1)/COUNTIF(Data!BM:BM,"&gt;0"))</f>
      </c>
    </row>
    <row r="52" spans="1:4" s="53" customFormat="1" ht="14.25">
      <c r="A52" s="65"/>
      <c r="B52" s="38" t="s">
        <v>407</v>
      </c>
      <c r="C52" s="38">
        <f>COUNTIF(Data!BM:BM,2)</f>
        <v>0</v>
      </c>
      <c r="D52" s="39">
        <f>IF(COUNTIF(Data!BM:BM,"&gt;0")=0,"",COUNTIF(Data!BM:BM,2)/COUNTIF(Data!BM:BM,"&gt;0"))</f>
      </c>
    </row>
    <row r="53" spans="1:4" s="53" customFormat="1" ht="14.25">
      <c r="A53" s="65"/>
      <c r="B53" s="38" t="s">
        <v>408</v>
      </c>
      <c r="C53" s="38">
        <f>COUNTIF(Data!BM:BM,3)</f>
        <v>0</v>
      </c>
      <c r="D53" s="39">
        <f>IF(COUNTIF(Data!BM:BM,"&gt;0")=0,"",COUNTIF(Data!BM:BM,3)/COUNTIF(Data!BM:BM,"&gt;0"))</f>
      </c>
    </row>
    <row r="54" spans="1:4" s="53" customFormat="1" ht="14.25">
      <c r="A54" s="65"/>
      <c r="B54" s="38" t="s">
        <v>409</v>
      </c>
      <c r="C54" s="38">
        <f>COUNTIF(Data!BM:BM,4)</f>
        <v>0</v>
      </c>
      <c r="D54" s="39">
        <f>IF(COUNTIF(Data!BM:BM,"&gt;0")=0,"",COUNTIF(Data!BM:BM,4)/COUNTIF(Data!BM:BM,"&gt;0"))</f>
      </c>
    </row>
    <row r="55" spans="1:4" s="53" customFormat="1" ht="14.25">
      <c r="A55" s="65"/>
      <c r="B55" s="38" t="s">
        <v>410</v>
      </c>
      <c r="C55" s="38">
        <f>COUNTIF(Data!BM:BM,5)</f>
        <v>0</v>
      </c>
      <c r="D55" s="39">
        <f>IF(COUNTIF(Data!BM:BM,"&gt;0")=0,"",COUNTIF(Data!BM:BM,5)/COUNTIF(Data!BM:BM,"&gt;0"))</f>
      </c>
    </row>
    <row r="56" spans="1:4" s="53" customFormat="1" ht="14.25">
      <c r="A56" s="65"/>
      <c r="B56" s="38" t="s">
        <v>411</v>
      </c>
      <c r="C56" s="38">
        <f>COUNTIF(Data!BM:BM,6)</f>
        <v>0</v>
      </c>
      <c r="D56" s="39">
        <f>IF(COUNTIF(Data!BM:BM,"&gt;0")=0,"",COUNTIF(Data!BM:BM,6)/COUNTIF(Data!BM:BM,"&gt;0"))</f>
      </c>
    </row>
    <row r="57" spans="1:4" s="53" customFormat="1" ht="14.25">
      <c r="A57" s="65"/>
      <c r="B57" s="38" t="s">
        <v>412</v>
      </c>
      <c r="C57" s="38">
        <f>COUNTIF(Data!BM:BM,7)</f>
        <v>0</v>
      </c>
      <c r="D57" s="39">
        <f>IF(COUNTIF(Data!BM:BM,"&gt;0")=0,"",COUNTIF(Data!BM:BM,7)/COUNTIF(Data!BM:BM,"&gt;0"))</f>
      </c>
    </row>
    <row r="58" spans="1:4" s="53" customFormat="1" ht="14.25">
      <c r="A58" s="65"/>
      <c r="B58" s="38" t="s">
        <v>268</v>
      </c>
      <c r="C58" s="38">
        <f>COUNTIF(Data!BM:BM,8)</f>
        <v>0</v>
      </c>
      <c r="D58" s="39">
        <f>IF(COUNTIF(Data!BM:BM,"&gt;0")=0,"",COUNTIF(Data!BM:BM,8)/COUNTIF(Data!BM:BM,"&gt;0"))</f>
      </c>
    </row>
    <row r="59" spans="1:4" s="53" customFormat="1" ht="14.25">
      <c r="A59" s="65"/>
      <c r="B59" s="6" t="s">
        <v>8</v>
      </c>
      <c r="C59" s="38">
        <f>COUNTIF(Data!BM:BM,"-")</f>
        <v>0</v>
      </c>
      <c r="D59" s="39"/>
    </row>
    <row r="60" spans="1:4" s="53" customFormat="1" ht="14.25">
      <c r="A60" s="65"/>
      <c r="B60" s="38"/>
      <c r="C60" s="38"/>
      <c r="D60" s="39"/>
    </row>
    <row r="61" spans="1:4" s="54" customFormat="1" ht="14.25">
      <c r="A61" s="64" t="s">
        <v>413</v>
      </c>
      <c r="B61" s="36" t="s">
        <v>414</v>
      </c>
      <c r="C61" s="36">
        <f>COUNTIF(Data!BN:BN,1)</f>
        <v>0</v>
      </c>
      <c r="D61" s="37">
        <f>IF(COUNTIF(Data!BN:BN,"&gt;0")=0,"",COUNTIF(Data!BN:BN,1)/COUNTIF(Data!BN:BN,"&gt;0"))</f>
      </c>
    </row>
    <row r="62" spans="1:4" s="54" customFormat="1" ht="14.25">
      <c r="A62" s="65"/>
      <c r="B62" s="36" t="s">
        <v>415</v>
      </c>
      <c r="C62" s="36">
        <f>COUNTIF(Data!BN:BN,2)</f>
        <v>0</v>
      </c>
      <c r="D62" s="37">
        <f>IF(COUNTIF(Data!BN:BN,"&gt;0")=0,"",COUNTIF(Data!BN:BN,2)/COUNTIF(Data!BN:BN,"&gt;0"))</f>
      </c>
    </row>
    <row r="63" spans="1:4" s="54" customFormat="1" ht="14.25">
      <c r="A63" s="65"/>
      <c r="B63" s="36" t="s">
        <v>416</v>
      </c>
      <c r="C63" s="36">
        <f>COUNTIF(Data!BN:BN,3)</f>
        <v>0</v>
      </c>
      <c r="D63" s="37">
        <f>IF(COUNTIF(Data!BN:BN,"&gt;0")=0,"",COUNTIF(Data!BN:BN,3)/COUNTIF(Data!BN:BN,"&gt;0"))</f>
      </c>
    </row>
    <row r="64" spans="1:4" s="54" customFormat="1" ht="14.25">
      <c r="A64" s="65"/>
      <c r="B64" s="10" t="s">
        <v>8</v>
      </c>
      <c r="C64" s="36">
        <f>COUNTIF(Data!BN:BN,"-")</f>
        <v>0</v>
      </c>
      <c r="D64" s="37"/>
    </row>
    <row r="65" spans="1:4" s="54" customFormat="1" ht="14.25">
      <c r="A65" s="65"/>
      <c r="B65" s="36"/>
      <c r="C65" s="36"/>
      <c r="D65" s="37"/>
    </row>
    <row r="66" spans="2:4" s="52" customFormat="1" ht="14.25">
      <c r="B66" s="45"/>
      <c r="C66" s="45"/>
      <c r="D66" s="47"/>
    </row>
  </sheetData>
  <mergeCells count="10">
    <mergeCell ref="A51:A60"/>
    <mergeCell ref="A61:A65"/>
    <mergeCell ref="A29:A33"/>
    <mergeCell ref="A34:A38"/>
    <mergeCell ref="A39:A45"/>
    <mergeCell ref="A46:A50"/>
    <mergeCell ref="A2:A9"/>
    <mergeCell ref="A10:A13"/>
    <mergeCell ref="A14:A20"/>
    <mergeCell ref="A21:A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Oggyboar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Gardner</dc:creator>
  <cp:keywords/>
  <dc:description/>
  <cp:lastModifiedBy>Nina Bullen</cp:lastModifiedBy>
  <dcterms:created xsi:type="dcterms:W3CDTF">2001-08-29T14:32:49Z</dcterms:created>
  <dcterms:modified xsi:type="dcterms:W3CDTF">2003-03-04T11:34:00Z</dcterms:modified>
  <cp:category/>
  <cp:version/>
  <cp:contentType/>
  <cp:contentStatus/>
</cp:coreProperties>
</file>